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4560000建築課\建築防災担当\31年度\16　31国庫補助金\02 緊急促進事業\様式集\H31 緊促交付申請\"/>
    </mc:Choice>
  </mc:AlternateContent>
  <bookViews>
    <workbookView xWindow="480" yWindow="135" windowWidth="18315" windowHeight="11640" tabRatio="853"/>
  </bookViews>
  <sheets>
    <sheet name="基礎情報入力" sheetId="4" r:id="rId1"/>
    <sheet name="様式2-1（入力あり）★" sheetId="1" r:id="rId2"/>
    <sheet name="様式2-2（入力あり）★" sheetId="2" r:id="rId3"/>
    <sheet name="様式2-3-1（診断・要緊急安全確認）（入力あり）★" sheetId="3" r:id="rId4"/>
    <sheet name="様式2-3-1(診断・要安全確認計画）（入力あり）★" sheetId="20" r:id="rId5"/>
    <sheet name="様式2-3-2（設計・要緊急安全確認）（入力あり）★" sheetId="21" r:id="rId6"/>
    <sheet name="様式2-3-2（設計・要安全確認計画）（入力あり）★" sheetId="22" r:id="rId7"/>
    <sheet name="様式2-3-3（改修・要緊急安全確認）（入力あり）★" sheetId="24" r:id="rId8"/>
    <sheet name="様式2-3-3（改修・要安全確認計画）（入力あり）★" sheetId="25" r:id="rId9"/>
    <sheet name="様式2-4（入力あり）★" sheetId="5" r:id="rId10"/>
    <sheet name="様式3" sheetId="12" r:id="rId11"/>
    <sheet name="様式3-1-1 ｲ（診断・要緊急安全確認)" sheetId="27" r:id="rId12"/>
    <sheet name="様式3-1-1 ﾛ（診断・要緊急安全確認）" sheetId="28" r:id="rId13"/>
    <sheet name="様式3-1-2（設計・要緊急安全確認）" sheetId="13" r:id="rId14"/>
    <sheet name="様式3-2-1 ｲ（診断・要安全確認計画）" sheetId="29" r:id="rId15"/>
    <sheet name="様式3-2-1 ﾛ（診断・要安全確認計画）" sheetId="30" r:id="rId16"/>
    <sheet name="様式3-2-2（設計・要安全確認計画）" sheetId="14" r:id="rId17"/>
    <sheet name="様式3-3 ｲ（改修・要緊急安全確認）" sheetId="15" r:id="rId18"/>
    <sheet name="様式3-3 ﾛ（改修・要緊急安全確認）" sheetId="16" r:id="rId19"/>
    <sheet name="様式3-4 ｲ（改修・要安全確認計画）" sheetId="18" r:id="rId20"/>
    <sheet name="様式3-4 ﾛ（改修・要安全確認計画）" sheetId="19" r:id="rId21"/>
    <sheet name="様式４（入力あり）" sheetId="26" r:id="rId22"/>
  </sheets>
  <definedNames>
    <definedName name="_xlnm.Print_Area" localSheetId="0">基礎情報入力!$A$1:$W$159</definedName>
    <definedName name="_xlnm.Print_Area" localSheetId="1">'様式2-1（入力あり）★'!$A$1:$H$48</definedName>
    <definedName name="_xlnm.Print_Area" localSheetId="2">'様式2-2（入力あり）★'!$A$1:$F$29</definedName>
    <definedName name="_xlnm.Print_Area" localSheetId="4">'様式2-3-1(診断・要安全確認計画）（入力あり）★'!$A$1:$K$380</definedName>
    <definedName name="_xlnm.Print_Area" localSheetId="3">'様式2-3-1（診断・要緊急安全確認）（入力あり）★'!$A$1:$K$380</definedName>
    <definedName name="_xlnm.Print_Area" localSheetId="6">'様式2-3-2（設計・要安全確認計画）（入力あり）★'!$A$1:$K$416</definedName>
    <definedName name="_xlnm.Print_Area" localSheetId="5">'様式2-3-2（設計・要緊急安全確認）（入力あり）★'!$A$1:$K$416</definedName>
    <definedName name="_xlnm.Print_Area" localSheetId="8">'様式2-3-3（改修・要安全確認計画）（入力あり）★'!$A$1:$K$379</definedName>
    <definedName name="_xlnm.Print_Area" localSheetId="7">'様式2-3-3（改修・要緊急安全確認）（入力あり）★'!$A$1:$K$379</definedName>
    <definedName name="_xlnm.Print_Area" localSheetId="9">'様式2-4（入力あり）★'!$A$1:$H$509</definedName>
    <definedName name="_xlnm.Print_Area" localSheetId="10">様式3!$A$1:$E$26</definedName>
    <definedName name="_xlnm.Print_Area" localSheetId="11">'様式3-1-1 ｲ（診断・要緊急安全確認)'!$A$1:$V$30</definedName>
    <definedName name="_xlnm.Print_Area" localSheetId="12">'様式3-1-1 ﾛ（診断・要緊急安全確認）'!$A$1:$M$182</definedName>
    <definedName name="_xlnm.Print_Area" localSheetId="13">'様式3-1-2（設計・要緊急安全確認）'!$A$1:$V$38</definedName>
    <definedName name="_xlnm.Print_Area" localSheetId="14">'様式3-2-1 ｲ（診断・要安全確認計画）'!$A$1:$V$30</definedName>
    <definedName name="_xlnm.Print_Area" localSheetId="15">'様式3-2-1 ﾛ（診断・要安全確認計画）'!$A$1:$M$31</definedName>
    <definedName name="_xlnm.Print_Area" localSheetId="16">'様式3-2-2（設計・要安全確認計画）'!$A$1:$V$38</definedName>
    <definedName name="_xlnm.Print_Area" localSheetId="17">'様式3-3 ｲ（改修・要緊急安全確認）'!$A$1:$V$30</definedName>
    <definedName name="_xlnm.Print_Area" localSheetId="18">'様式3-3 ﾛ（改修・要緊急安全確認）'!$A$1:$L$182</definedName>
    <definedName name="_xlnm.Print_Area" localSheetId="19">'様式3-4 ｲ（改修・要安全確認計画）'!$A$1:$V$30</definedName>
    <definedName name="_xlnm.Print_Area" localSheetId="20">'様式3-4 ﾛ（改修・要安全確認計画）'!$A$1:$L$182</definedName>
    <definedName name="_xlnm.Print_Titles" localSheetId="12">'様式3-1-1 ﾛ（診断・要緊急安全確認）'!$1:$3</definedName>
    <definedName name="_xlnm.Print_Titles" localSheetId="15">'様式3-2-1 ﾛ（診断・要安全確認計画）'!$1:$3</definedName>
    <definedName name="_xlnm.Print_Titles" localSheetId="18">'様式3-3 ﾛ（改修・要緊急安全確認）'!$1:$3</definedName>
    <definedName name="_xlnm.Print_Titles" localSheetId="20">'様式3-4 ﾛ（改修・要安全確認計画）'!$1:$3</definedName>
  </definedNames>
  <calcPr calcId="162913"/>
</workbook>
</file>

<file path=xl/calcChain.xml><?xml version="1.0" encoding="utf-8"?>
<calcChain xmlns="http://schemas.openxmlformats.org/spreadsheetml/2006/main">
  <c r="E14" i="1" l="1"/>
  <c r="E12" i="1"/>
  <c r="E10" i="1"/>
  <c r="A35" i="1" l="1"/>
  <c r="D42" i="1"/>
  <c r="B42" i="1"/>
  <c r="A42" i="1"/>
  <c r="A6" i="2"/>
  <c r="I26" i="13" l="1"/>
  <c r="I24" i="13"/>
  <c r="I22" i="13"/>
  <c r="I20" i="13"/>
  <c r="I18" i="13"/>
  <c r="I16" i="13"/>
  <c r="I14" i="13"/>
  <c r="I12" i="13"/>
  <c r="I10" i="13"/>
  <c r="I8" i="13"/>
  <c r="G26" i="13"/>
  <c r="G24" i="13"/>
  <c r="G22" i="13"/>
  <c r="G20" i="13"/>
  <c r="G18" i="13"/>
  <c r="G16" i="13"/>
  <c r="G14" i="13"/>
  <c r="G12" i="13"/>
  <c r="G10" i="13"/>
  <c r="G8" i="13"/>
  <c r="C24" i="18"/>
  <c r="I26" i="14"/>
  <c r="I24" i="14"/>
  <c r="I22" i="14"/>
  <c r="I20" i="14"/>
  <c r="I18" i="14"/>
  <c r="I16" i="14"/>
  <c r="I14" i="14"/>
  <c r="I12" i="14"/>
  <c r="G26" i="14"/>
  <c r="G24" i="14"/>
  <c r="G22" i="14"/>
  <c r="G20" i="14"/>
  <c r="G18" i="14"/>
  <c r="G16" i="14"/>
  <c r="G14" i="14"/>
  <c r="G12" i="14"/>
  <c r="I10" i="14"/>
  <c r="G10" i="14"/>
  <c r="I8" i="14"/>
  <c r="G8" i="14"/>
  <c r="O27" i="18" l="1"/>
  <c r="O25" i="18"/>
  <c r="O23" i="18"/>
  <c r="O21" i="18"/>
  <c r="O19" i="18"/>
  <c r="O17" i="18"/>
  <c r="O15" i="18"/>
  <c r="O13" i="18"/>
  <c r="O11" i="18"/>
  <c r="O9" i="18"/>
  <c r="O27" i="15"/>
  <c r="O25" i="15"/>
  <c r="O23" i="15"/>
  <c r="O21" i="15"/>
  <c r="O19" i="15"/>
  <c r="O17" i="15"/>
  <c r="O15" i="15"/>
  <c r="O13" i="15"/>
  <c r="O11" i="15"/>
  <c r="O9" i="15"/>
  <c r="F112" i="28"/>
  <c r="H112" i="28" s="1"/>
  <c r="F12" i="28"/>
  <c r="H12" i="28" s="1"/>
  <c r="F7" i="30"/>
  <c r="F11" i="30"/>
  <c r="F10" i="30"/>
  <c r="H10" i="30" s="1"/>
  <c r="E371" i="20"/>
  <c r="E370" i="20"/>
  <c r="E333" i="20"/>
  <c r="E332" i="20"/>
  <c r="E295" i="20"/>
  <c r="E294" i="20"/>
  <c r="E257" i="20"/>
  <c r="E256" i="20"/>
  <c r="E219" i="20"/>
  <c r="E218" i="20"/>
  <c r="E181" i="20"/>
  <c r="E180" i="20"/>
  <c r="E143" i="20"/>
  <c r="E142" i="20"/>
  <c r="E105" i="20"/>
  <c r="E104" i="20"/>
  <c r="E67" i="20"/>
  <c r="E66" i="20"/>
  <c r="E332" i="3"/>
  <c r="F18" i="30"/>
  <c r="D8" i="29" s="1"/>
  <c r="E28" i="20" s="1"/>
  <c r="D5" i="30"/>
  <c r="I26" i="29"/>
  <c r="I24" i="29"/>
  <c r="I22" i="29"/>
  <c r="I20" i="29"/>
  <c r="I18" i="29"/>
  <c r="I16" i="29"/>
  <c r="I14" i="29"/>
  <c r="I12" i="29"/>
  <c r="I10" i="29"/>
  <c r="I8" i="29"/>
  <c r="G26" i="29"/>
  <c r="G24" i="29"/>
  <c r="L24" i="29" s="1"/>
  <c r="M24" i="29" s="1"/>
  <c r="Q24" i="29" s="1"/>
  <c r="G22" i="29"/>
  <c r="G20" i="29"/>
  <c r="G18" i="29"/>
  <c r="G16" i="29"/>
  <c r="G14" i="29"/>
  <c r="G12" i="29"/>
  <c r="G10" i="29"/>
  <c r="L10" i="29" s="1"/>
  <c r="M10" i="29" s="1"/>
  <c r="Q10" i="29" s="1"/>
  <c r="R10" i="29" s="1"/>
  <c r="S10" i="29" s="1"/>
  <c r="G8" i="29"/>
  <c r="B26" i="29"/>
  <c r="B24" i="29"/>
  <c r="B22" i="29"/>
  <c r="B20" i="29"/>
  <c r="B18" i="29"/>
  <c r="B16" i="29"/>
  <c r="B14" i="29"/>
  <c r="B12" i="29"/>
  <c r="B10" i="29"/>
  <c r="B8" i="29"/>
  <c r="F171" i="28"/>
  <c r="D26" i="27" s="1"/>
  <c r="F160" i="28"/>
  <c r="F164" i="28" s="1"/>
  <c r="H164" i="28" s="1"/>
  <c r="D158" i="28"/>
  <c r="F154" i="28"/>
  <c r="D24" i="27" s="1"/>
  <c r="F143" i="28"/>
  <c r="F148" i="28" s="1"/>
  <c r="H148" i="28" s="1"/>
  <c r="D141" i="28"/>
  <c r="F137" i="28"/>
  <c r="D22" i="27" s="1"/>
  <c r="E294" i="3" s="1"/>
  <c r="F126" i="28"/>
  <c r="F131" i="28" s="1"/>
  <c r="H131" i="28" s="1"/>
  <c r="D124" i="28"/>
  <c r="F120" i="28"/>
  <c r="D20" i="27" s="1"/>
  <c r="F109" i="28"/>
  <c r="F114" i="28" s="1"/>
  <c r="H114" i="28" s="1"/>
  <c r="D107" i="28"/>
  <c r="F103" i="28"/>
  <c r="F92" i="28"/>
  <c r="D90" i="28"/>
  <c r="F86" i="28"/>
  <c r="D16" i="27" s="1"/>
  <c r="E180" i="3" s="1"/>
  <c r="F75" i="28"/>
  <c r="F78" i="28" s="1"/>
  <c r="D73" i="28"/>
  <c r="F69" i="28"/>
  <c r="F58" i="28"/>
  <c r="D56" i="28"/>
  <c r="F52" i="28"/>
  <c r="D12" i="27" s="1"/>
  <c r="E104" i="3" s="1"/>
  <c r="F41" i="28"/>
  <c r="F45" i="28" s="1"/>
  <c r="D39" i="28"/>
  <c r="F35" i="28"/>
  <c r="F24" i="28"/>
  <c r="F29" i="28" s="1"/>
  <c r="D22" i="28"/>
  <c r="D5" i="28"/>
  <c r="F18" i="28"/>
  <c r="D8" i="27" s="1"/>
  <c r="E28" i="3" s="1"/>
  <c r="F7" i="28"/>
  <c r="F11" i="28" s="1"/>
  <c r="H11" i="28" s="1"/>
  <c r="B26" i="27"/>
  <c r="B24" i="27"/>
  <c r="B22" i="27"/>
  <c r="B20" i="27"/>
  <c r="B18" i="27"/>
  <c r="B16" i="27"/>
  <c r="B14" i="27"/>
  <c r="B12" i="27"/>
  <c r="B10" i="27"/>
  <c r="B8" i="27"/>
  <c r="I26" i="27"/>
  <c r="I24" i="27"/>
  <c r="I22" i="27"/>
  <c r="I20" i="27"/>
  <c r="I18" i="27"/>
  <c r="I16" i="27"/>
  <c r="I14" i="27"/>
  <c r="I12" i="27"/>
  <c r="I10" i="27"/>
  <c r="I8" i="27"/>
  <c r="G26" i="27"/>
  <c r="G24" i="27"/>
  <c r="G22" i="27"/>
  <c r="G20" i="27"/>
  <c r="G18" i="27"/>
  <c r="G16" i="27"/>
  <c r="G14" i="27"/>
  <c r="G12" i="27"/>
  <c r="G10" i="27"/>
  <c r="G8" i="27"/>
  <c r="D18" i="27"/>
  <c r="E218" i="3" s="1"/>
  <c r="D14" i="27"/>
  <c r="E142" i="3" s="1"/>
  <c r="D10" i="27"/>
  <c r="E66" i="3" s="1"/>
  <c r="K28" i="29"/>
  <c r="J28" i="29"/>
  <c r="H28" i="29"/>
  <c r="F26" i="29"/>
  <c r="F24" i="29"/>
  <c r="T24" i="29" s="1"/>
  <c r="F22" i="29"/>
  <c r="E296" i="20" s="1"/>
  <c r="T22" i="29"/>
  <c r="F20" i="29"/>
  <c r="E258" i="20" s="1"/>
  <c r="T20" i="29"/>
  <c r="F18" i="29"/>
  <c r="F16" i="29"/>
  <c r="L16" i="29" s="1"/>
  <c r="M16" i="29" s="1"/>
  <c r="Q16" i="29" s="1"/>
  <c r="T16" i="29"/>
  <c r="F14" i="29"/>
  <c r="F12" i="29"/>
  <c r="E106" i="20" s="1"/>
  <c r="F10" i="29"/>
  <c r="E68" i="20" s="1"/>
  <c r="H166" i="28"/>
  <c r="F168" i="28" s="1"/>
  <c r="F170" i="28"/>
  <c r="C26" i="27" s="1"/>
  <c r="E371" i="3" s="1"/>
  <c r="H115" i="28"/>
  <c r="F117" i="28" s="1"/>
  <c r="F119" i="28" s="1"/>
  <c r="C20" i="27" s="1"/>
  <c r="H81" i="28"/>
  <c r="F83" i="28" s="1"/>
  <c r="F85" i="28" s="1"/>
  <c r="H78" i="28"/>
  <c r="H47" i="28"/>
  <c r="F49" i="28" s="1"/>
  <c r="F51" i="28" s="1"/>
  <c r="F53" i="28" s="1"/>
  <c r="H13" i="28"/>
  <c r="F15" i="28" s="1"/>
  <c r="F17" i="28" s="1"/>
  <c r="K28" i="27"/>
  <c r="J28" i="27"/>
  <c r="H28" i="27"/>
  <c r="F170" i="19"/>
  <c r="D26" i="18" s="1"/>
  <c r="F164" i="19"/>
  <c r="F163" i="19"/>
  <c r="F161" i="19"/>
  <c r="F160" i="19"/>
  <c r="F162" i="19" s="1"/>
  <c r="D158" i="19"/>
  <c r="F153" i="19"/>
  <c r="D24" i="18" s="1"/>
  <c r="F147" i="19"/>
  <c r="F146" i="19"/>
  <c r="F144" i="19"/>
  <c r="F145" i="19" s="1"/>
  <c r="F151" i="19" s="1"/>
  <c r="F155" i="19" s="1"/>
  <c r="F143" i="19"/>
  <c r="D141" i="19"/>
  <c r="F136" i="19"/>
  <c r="D22" i="18" s="1"/>
  <c r="F130" i="19"/>
  <c r="F129" i="19"/>
  <c r="F127" i="19"/>
  <c r="F126" i="19"/>
  <c r="F128" i="19" s="1"/>
  <c r="D124" i="19"/>
  <c r="F119" i="19"/>
  <c r="D20" i="18" s="1"/>
  <c r="F113" i="19"/>
  <c r="F112" i="19"/>
  <c r="F114" i="19" s="1"/>
  <c r="F115" i="19" s="1"/>
  <c r="F116" i="19" s="1"/>
  <c r="F110" i="19"/>
  <c r="F111" i="19" s="1"/>
  <c r="F109" i="19"/>
  <c r="D107" i="19"/>
  <c r="F102" i="19"/>
  <c r="D18" i="18" s="1"/>
  <c r="F96" i="19"/>
  <c r="F95" i="19"/>
  <c r="F93" i="19"/>
  <c r="F92" i="19"/>
  <c r="F94" i="19" s="1"/>
  <c r="D90" i="19"/>
  <c r="F85" i="19"/>
  <c r="F79" i="19"/>
  <c r="F78" i="19"/>
  <c r="F76" i="19"/>
  <c r="F75" i="19"/>
  <c r="F68" i="19"/>
  <c r="D14" i="18" s="1"/>
  <c r="E142" i="25" s="1"/>
  <c r="F62" i="19"/>
  <c r="F61" i="19"/>
  <c r="F63" i="19" s="1"/>
  <c r="F64" i="19" s="1"/>
  <c r="F65" i="19" s="1"/>
  <c r="F59" i="19"/>
  <c r="F60" i="19" s="1"/>
  <c r="F58" i="19"/>
  <c r="D56" i="19"/>
  <c r="F51" i="19"/>
  <c r="D12" i="18" s="1"/>
  <c r="F47" i="19"/>
  <c r="F45" i="19"/>
  <c r="F44" i="19"/>
  <c r="F46" i="19" s="1"/>
  <c r="F42" i="19"/>
  <c r="F41" i="19"/>
  <c r="F48" i="19" s="1"/>
  <c r="D39" i="19"/>
  <c r="F34" i="19"/>
  <c r="D10" i="18" s="1"/>
  <c r="F28" i="19"/>
  <c r="F27" i="19"/>
  <c r="F25" i="19"/>
  <c r="F24" i="19"/>
  <c r="D22" i="19"/>
  <c r="F17" i="19"/>
  <c r="D8" i="18" s="1"/>
  <c r="F11" i="19"/>
  <c r="F10" i="19"/>
  <c r="F12" i="19" s="1"/>
  <c r="F13" i="19" s="1"/>
  <c r="F14" i="19" s="1"/>
  <c r="F15" i="19" s="1"/>
  <c r="F8" i="19"/>
  <c r="F7" i="19"/>
  <c r="F9" i="19" s="1"/>
  <c r="F148" i="19"/>
  <c r="F149" i="19" s="1"/>
  <c r="F150" i="19" s="1"/>
  <c r="F80" i="19"/>
  <c r="F81" i="19" s="1"/>
  <c r="F77" i="19"/>
  <c r="D73" i="19"/>
  <c r="F29" i="19"/>
  <c r="F30" i="19" s="1"/>
  <c r="F31" i="19" s="1"/>
  <c r="F26" i="19"/>
  <c r="F170" i="16"/>
  <c r="D26" i="15" s="1"/>
  <c r="E370" i="24" s="1"/>
  <c r="F164" i="16"/>
  <c r="F165" i="16" s="1"/>
  <c r="F166" i="16" s="1"/>
  <c r="F163" i="16"/>
  <c r="F153" i="16"/>
  <c r="D24" i="15" s="1"/>
  <c r="F147" i="16"/>
  <c r="F148" i="16" s="1"/>
  <c r="F149" i="16" s="1"/>
  <c r="F150" i="16" s="1"/>
  <c r="F146" i="16"/>
  <c r="F136" i="16"/>
  <c r="D22" i="15" s="1"/>
  <c r="F130" i="16"/>
  <c r="F131" i="16" s="1"/>
  <c r="F132" i="16" s="1"/>
  <c r="F129" i="16"/>
  <c r="F119" i="16"/>
  <c r="D20" i="15" s="1"/>
  <c r="F113" i="16"/>
  <c r="F112" i="16"/>
  <c r="F114" i="16" s="1"/>
  <c r="F115" i="16" s="1"/>
  <c r="F116" i="16" s="1"/>
  <c r="F102" i="16"/>
  <c r="D18" i="15" s="1"/>
  <c r="F96" i="16"/>
  <c r="F95" i="16"/>
  <c r="F85" i="16"/>
  <c r="D16" i="15" s="1"/>
  <c r="E180" i="24" s="1"/>
  <c r="F79" i="16"/>
  <c r="F80" i="16"/>
  <c r="F81" i="16" s="1"/>
  <c r="F82" i="16" s="1"/>
  <c r="F78" i="16"/>
  <c r="F68" i="16"/>
  <c r="D14" i="15" s="1"/>
  <c r="E142" i="24" s="1"/>
  <c r="F62" i="16"/>
  <c r="F61" i="16"/>
  <c r="F51" i="16"/>
  <c r="D12" i="15" s="1"/>
  <c r="E104" i="24" s="1"/>
  <c r="F45" i="16"/>
  <c r="F44" i="16"/>
  <c r="F34" i="16"/>
  <c r="D10" i="15" s="1"/>
  <c r="E66" i="24" s="1"/>
  <c r="F28" i="16"/>
  <c r="F27" i="16"/>
  <c r="F24" i="16"/>
  <c r="F46" i="16"/>
  <c r="F47" i="16" s="1"/>
  <c r="F48" i="16" s="1"/>
  <c r="F11" i="16"/>
  <c r="F10" i="16"/>
  <c r="F17" i="16"/>
  <c r="F8" i="16"/>
  <c r="F7" i="16"/>
  <c r="A23" i="1"/>
  <c r="A20" i="1"/>
  <c r="D15" i="26"/>
  <c r="D11" i="26"/>
  <c r="D39" i="16"/>
  <c r="F41" i="16"/>
  <c r="F42" i="16"/>
  <c r="F43" i="16" s="1"/>
  <c r="F49" i="16" s="1"/>
  <c r="D56" i="16"/>
  <c r="F58" i="16"/>
  <c r="F59" i="16"/>
  <c r="D73" i="16"/>
  <c r="F75" i="16"/>
  <c r="F76" i="16"/>
  <c r="D90" i="16"/>
  <c r="F92" i="16"/>
  <c r="F94" i="16" s="1"/>
  <c r="F93" i="16"/>
  <c r="E218" i="24"/>
  <c r="D107" i="16"/>
  <c r="F109" i="16"/>
  <c r="F110" i="16"/>
  <c r="D124" i="16"/>
  <c r="F126" i="16"/>
  <c r="F127" i="16"/>
  <c r="F128" i="16" s="1"/>
  <c r="D141" i="16"/>
  <c r="F143" i="16"/>
  <c r="F144" i="16"/>
  <c r="D158" i="16"/>
  <c r="F160" i="16"/>
  <c r="F167" i="16" s="1"/>
  <c r="F161" i="16"/>
  <c r="K28" i="18"/>
  <c r="J28" i="18"/>
  <c r="H28" i="18"/>
  <c r="K28" i="15"/>
  <c r="J28" i="15"/>
  <c r="H28" i="15"/>
  <c r="K28" i="14"/>
  <c r="J28" i="14"/>
  <c r="H28" i="14"/>
  <c r="K28" i="13"/>
  <c r="J28" i="13"/>
  <c r="H28" i="13"/>
  <c r="B365" i="25"/>
  <c r="B359" i="25"/>
  <c r="B360" i="25" s="1"/>
  <c r="B358" i="25"/>
  <c r="B357" i="25"/>
  <c r="B327" i="25"/>
  <c r="B321" i="25"/>
  <c r="B322" i="25" s="1"/>
  <c r="B320" i="25"/>
  <c r="B319" i="25"/>
  <c r="B289" i="25"/>
  <c r="B283" i="25"/>
  <c r="B284" i="25" s="1"/>
  <c r="B282" i="25"/>
  <c r="B281" i="25"/>
  <c r="B251" i="25"/>
  <c r="B245" i="25"/>
  <c r="B246" i="25" s="1"/>
  <c r="B244" i="25"/>
  <c r="B243" i="25"/>
  <c r="B213" i="25"/>
  <c r="B207" i="25"/>
  <c r="B208" i="25" s="1"/>
  <c r="B206" i="25"/>
  <c r="B205" i="25"/>
  <c r="B175" i="25"/>
  <c r="B169" i="25"/>
  <c r="B170" i="25" s="1"/>
  <c r="B168" i="25"/>
  <c r="B167" i="25"/>
  <c r="B137" i="25"/>
  <c r="B130" i="24"/>
  <c r="B130" i="25"/>
  <c r="B131" i="25"/>
  <c r="B132" i="25" s="1"/>
  <c r="B129" i="25"/>
  <c r="B99" i="25"/>
  <c r="B93" i="25"/>
  <c r="B94" i="25" s="1"/>
  <c r="B92" i="25"/>
  <c r="B91" i="25"/>
  <c r="B61" i="25"/>
  <c r="B55" i="25"/>
  <c r="B56" i="25" s="1"/>
  <c r="B54" i="25"/>
  <c r="B53" i="25"/>
  <c r="B23" i="25"/>
  <c r="B17" i="25"/>
  <c r="B18" i="25" s="1"/>
  <c r="B16" i="25"/>
  <c r="B15" i="25"/>
  <c r="B55" i="24"/>
  <c r="B56" i="24" s="1"/>
  <c r="B15" i="24"/>
  <c r="B16" i="24"/>
  <c r="B17" i="24"/>
  <c r="B18" i="24" s="1"/>
  <c r="B23" i="24"/>
  <c r="B53" i="24"/>
  <c r="B54" i="24"/>
  <c r="B61" i="24"/>
  <c r="B351" i="25"/>
  <c r="B313" i="25"/>
  <c r="B275" i="25"/>
  <c r="B237" i="25"/>
  <c r="B199" i="25"/>
  <c r="B161" i="25"/>
  <c r="B123" i="25"/>
  <c r="B85" i="25"/>
  <c r="B47" i="25"/>
  <c r="B9" i="25"/>
  <c r="B365" i="24"/>
  <c r="B359" i="24"/>
  <c r="B360" i="24" s="1"/>
  <c r="B358" i="24"/>
  <c r="B357" i="24"/>
  <c r="B327" i="24"/>
  <c r="B321" i="24"/>
  <c r="B322" i="24" s="1"/>
  <c r="B320" i="24"/>
  <c r="B319" i="24"/>
  <c r="B289" i="24"/>
  <c r="B283" i="24"/>
  <c r="B284" i="24" s="1"/>
  <c r="B282" i="24"/>
  <c r="B281" i="24"/>
  <c r="B251" i="24"/>
  <c r="B245" i="24"/>
  <c r="B246" i="24" s="1"/>
  <c r="B244" i="24"/>
  <c r="B243" i="24"/>
  <c r="B213" i="24"/>
  <c r="B207" i="24"/>
  <c r="B208" i="24" s="1"/>
  <c r="B206" i="24"/>
  <c r="B205" i="24"/>
  <c r="B175" i="24"/>
  <c r="B169" i="24"/>
  <c r="B170" i="24" s="1"/>
  <c r="B168" i="24"/>
  <c r="B167" i="24"/>
  <c r="B137" i="24"/>
  <c r="B131" i="24"/>
  <c r="B132" i="24" s="1"/>
  <c r="B129" i="24"/>
  <c r="B99" i="24"/>
  <c r="B93" i="24"/>
  <c r="B94" i="24" s="1"/>
  <c r="B92" i="24"/>
  <c r="B91" i="24"/>
  <c r="B351" i="24"/>
  <c r="B313" i="24"/>
  <c r="B275" i="24"/>
  <c r="B237" i="24"/>
  <c r="B199" i="24"/>
  <c r="B161" i="24"/>
  <c r="B123" i="24"/>
  <c r="B85" i="24"/>
  <c r="B47" i="24"/>
  <c r="B9" i="24"/>
  <c r="B397" i="22"/>
  <c r="B391" i="22"/>
  <c r="B392" i="22" s="1"/>
  <c r="B390" i="22"/>
  <c r="B389" i="22"/>
  <c r="B355" i="22"/>
  <c r="B349" i="22"/>
  <c r="B350" i="22" s="1"/>
  <c r="B348" i="22"/>
  <c r="B347" i="22"/>
  <c r="B313" i="22"/>
  <c r="B307" i="22"/>
  <c r="B308" i="22" s="1"/>
  <c r="B306" i="22"/>
  <c r="B305" i="22"/>
  <c r="B271" i="22"/>
  <c r="B265" i="22"/>
  <c r="B266" i="22" s="1"/>
  <c r="B264" i="22"/>
  <c r="B263" i="22"/>
  <c r="B229" i="22"/>
  <c r="B223" i="22"/>
  <c r="B224" i="22" s="1"/>
  <c r="B222" i="22"/>
  <c r="B221" i="22"/>
  <c r="B187" i="22"/>
  <c r="B181" i="22"/>
  <c r="B182" i="22" s="1"/>
  <c r="B180" i="22"/>
  <c r="B179" i="22"/>
  <c r="B145" i="22"/>
  <c r="B139" i="22"/>
  <c r="B140" i="22" s="1"/>
  <c r="B138" i="22"/>
  <c r="B137" i="22"/>
  <c r="B103" i="22"/>
  <c r="B97" i="22"/>
  <c r="B98" i="22" s="1"/>
  <c r="B96" i="22"/>
  <c r="B95" i="22"/>
  <c r="B61" i="22"/>
  <c r="B55" i="22"/>
  <c r="B56" i="22" s="1"/>
  <c r="B54" i="22"/>
  <c r="B53" i="22"/>
  <c r="B23" i="22"/>
  <c r="B17" i="22"/>
  <c r="B18" i="22" s="1"/>
  <c r="B16" i="22"/>
  <c r="B15" i="22"/>
  <c r="B383" i="22"/>
  <c r="B341" i="22"/>
  <c r="B299" i="22"/>
  <c r="B257" i="22"/>
  <c r="B215" i="22"/>
  <c r="B173" i="22"/>
  <c r="B131" i="22"/>
  <c r="B89" i="22"/>
  <c r="B47" i="22"/>
  <c r="B9" i="22"/>
  <c r="B397" i="21"/>
  <c r="B391" i="21"/>
  <c r="B392" i="21" s="1"/>
  <c r="B390" i="21"/>
  <c r="B389" i="21"/>
  <c r="B355" i="21"/>
  <c r="B349" i="21"/>
  <c r="B350" i="21" s="1"/>
  <c r="B348" i="21"/>
  <c r="B347" i="21"/>
  <c r="B313" i="21"/>
  <c r="B307" i="21"/>
  <c r="B308" i="21" s="1"/>
  <c r="B306" i="21"/>
  <c r="B305" i="21"/>
  <c r="B271" i="21"/>
  <c r="B265" i="21"/>
  <c r="B266" i="21" s="1"/>
  <c r="B264" i="21"/>
  <c r="B263" i="21"/>
  <c r="B229" i="21"/>
  <c r="B223" i="21"/>
  <c r="B224" i="21" s="1"/>
  <c r="B222" i="21"/>
  <c r="B221" i="21"/>
  <c r="B187" i="21"/>
  <c r="B181" i="21"/>
  <c r="B182" i="21" s="1"/>
  <c r="B180" i="21"/>
  <c r="B179" i="21"/>
  <c r="B145" i="21"/>
  <c r="B139" i="21"/>
  <c r="B140" i="21" s="1"/>
  <c r="B138" i="21"/>
  <c r="B137" i="21"/>
  <c r="B103" i="21"/>
  <c r="B97" i="21"/>
  <c r="B98" i="21" s="1"/>
  <c r="B96" i="21"/>
  <c r="B95" i="21"/>
  <c r="B61" i="21"/>
  <c r="B55" i="21"/>
  <c r="B56" i="21" s="1"/>
  <c r="B54" i="21"/>
  <c r="B53" i="21"/>
  <c r="B23" i="21"/>
  <c r="B17" i="21"/>
  <c r="B18" i="21" s="1"/>
  <c r="B16" i="21"/>
  <c r="B15" i="21"/>
  <c r="B383" i="21"/>
  <c r="B341" i="21"/>
  <c r="B299" i="21"/>
  <c r="B257" i="21"/>
  <c r="B215" i="21"/>
  <c r="B173" i="21"/>
  <c r="B131" i="21"/>
  <c r="B89" i="21"/>
  <c r="B47" i="21"/>
  <c r="B9" i="21"/>
  <c r="B365" i="20"/>
  <c r="B359" i="20"/>
  <c r="B360" i="20" s="1"/>
  <c r="B358" i="20"/>
  <c r="B357" i="20"/>
  <c r="B327" i="20"/>
  <c r="B321" i="20"/>
  <c r="B322" i="20" s="1"/>
  <c r="B320" i="20"/>
  <c r="B319" i="20"/>
  <c r="B289" i="20"/>
  <c r="B283" i="20"/>
  <c r="B284" i="20" s="1"/>
  <c r="B282" i="20"/>
  <c r="B281" i="20"/>
  <c r="B251" i="20"/>
  <c r="B245" i="20"/>
  <c r="B246" i="20" s="1"/>
  <c r="B244" i="20"/>
  <c r="B243" i="20"/>
  <c r="B213" i="20"/>
  <c r="B207" i="20"/>
  <c r="B208" i="20" s="1"/>
  <c r="B206" i="20"/>
  <c r="B205" i="20"/>
  <c r="B175" i="20"/>
  <c r="B169" i="20"/>
  <c r="B170" i="20" s="1"/>
  <c r="B168" i="20"/>
  <c r="B167" i="20"/>
  <c r="B137" i="20"/>
  <c r="B131" i="20"/>
  <c r="B132" i="20" s="1"/>
  <c r="B130" i="20"/>
  <c r="B129" i="20"/>
  <c r="B99" i="20"/>
  <c r="B93" i="20"/>
  <c r="B94" i="20" s="1"/>
  <c r="B92" i="20"/>
  <c r="B91" i="20"/>
  <c r="B61" i="20"/>
  <c r="B55" i="20"/>
  <c r="B56" i="20" s="1"/>
  <c r="B54" i="20"/>
  <c r="B53" i="20"/>
  <c r="B23" i="20"/>
  <c r="B17" i="20"/>
  <c r="B18" i="20" s="1"/>
  <c r="B16" i="20"/>
  <c r="B15" i="20"/>
  <c r="B351" i="20"/>
  <c r="B313" i="20"/>
  <c r="B275" i="20"/>
  <c r="B237" i="20"/>
  <c r="B199" i="20"/>
  <c r="B161" i="20"/>
  <c r="B123" i="20"/>
  <c r="B85" i="20"/>
  <c r="B47" i="20"/>
  <c r="B9" i="20"/>
  <c r="I26" i="18"/>
  <c r="I24" i="18"/>
  <c r="I22" i="18"/>
  <c r="I20" i="18"/>
  <c r="I18" i="18"/>
  <c r="I16" i="18"/>
  <c r="I14" i="18"/>
  <c r="I12" i="18"/>
  <c r="I10" i="18"/>
  <c r="I8" i="18"/>
  <c r="I28" i="18" s="1"/>
  <c r="G26" i="18"/>
  <c r="G24" i="18"/>
  <c r="G22" i="18"/>
  <c r="G20" i="18"/>
  <c r="G18" i="18"/>
  <c r="G16" i="18"/>
  <c r="G14" i="18"/>
  <c r="G12" i="18"/>
  <c r="G10" i="18"/>
  <c r="G8" i="18"/>
  <c r="B26" i="18"/>
  <c r="B24" i="18"/>
  <c r="B22" i="18"/>
  <c r="B20" i="18"/>
  <c r="B18" i="18"/>
  <c r="B16" i="18"/>
  <c r="B14" i="18"/>
  <c r="B12" i="18"/>
  <c r="B10" i="18"/>
  <c r="B8" i="18"/>
  <c r="E370" i="25"/>
  <c r="E294" i="25"/>
  <c r="E256" i="25"/>
  <c r="D5" i="19"/>
  <c r="I26" i="15"/>
  <c r="I24" i="15"/>
  <c r="I22" i="15"/>
  <c r="I20" i="15"/>
  <c r="I18" i="15"/>
  <c r="I16" i="15"/>
  <c r="I14" i="15"/>
  <c r="I12" i="15"/>
  <c r="I28" i="15" s="1"/>
  <c r="I10" i="15"/>
  <c r="I8" i="15"/>
  <c r="G26" i="15"/>
  <c r="G24" i="15"/>
  <c r="G22" i="15"/>
  <c r="G20" i="15"/>
  <c r="G18" i="15"/>
  <c r="G16" i="15"/>
  <c r="G14" i="15"/>
  <c r="G12" i="15"/>
  <c r="G10" i="15"/>
  <c r="G8" i="15"/>
  <c r="G28" i="15" s="1"/>
  <c r="B26" i="15"/>
  <c r="B24" i="15"/>
  <c r="B22" i="15"/>
  <c r="B20" i="15"/>
  <c r="B18" i="15"/>
  <c r="B16" i="15"/>
  <c r="B14" i="15"/>
  <c r="B12" i="15"/>
  <c r="B10" i="15"/>
  <c r="B8" i="15"/>
  <c r="F25" i="16"/>
  <c r="F26" i="16" s="1"/>
  <c r="D22" i="16"/>
  <c r="D5" i="16"/>
  <c r="D26" i="14"/>
  <c r="D24" i="14"/>
  <c r="F24" i="14" s="1"/>
  <c r="D22" i="14"/>
  <c r="F22" i="14" s="1"/>
  <c r="D20" i="14"/>
  <c r="F20" i="14" s="1"/>
  <c r="L20" i="14" s="1"/>
  <c r="M20" i="14" s="1"/>
  <c r="Q20" i="14" s="1"/>
  <c r="D18" i="14"/>
  <c r="F18" i="14" s="1"/>
  <c r="L18" i="14" s="1"/>
  <c r="M18" i="14" s="1"/>
  <c r="Q18" i="14" s="1"/>
  <c r="D16" i="14"/>
  <c r="F16" i="14"/>
  <c r="T16" i="14" s="1"/>
  <c r="D14" i="14"/>
  <c r="D12" i="14"/>
  <c r="F12" i="14"/>
  <c r="L12" i="14" s="1"/>
  <c r="M12" i="14" s="1"/>
  <c r="Q12" i="14" s="1"/>
  <c r="R12" i="14" s="1"/>
  <c r="S12" i="14" s="1"/>
  <c r="U12" i="14" s="1"/>
  <c r="D10" i="14"/>
  <c r="D8" i="14"/>
  <c r="E28" i="22"/>
  <c r="B26" i="14"/>
  <c r="B24" i="14"/>
  <c r="B22" i="14"/>
  <c r="B20" i="14"/>
  <c r="B18" i="14"/>
  <c r="B16" i="14"/>
  <c r="B14" i="14"/>
  <c r="B12" i="14"/>
  <c r="B10" i="14"/>
  <c r="B8" i="14"/>
  <c r="G28" i="14"/>
  <c r="D26" i="13"/>
  <c r="E402" i="21" s="1"/>
  <c r="D24" i="13"/>
  <c r="D22" i="13"/>
  <c r="E318" i="21"/>
  <c r="D20" i="13"/>
  <c r="F20" i="13" s="1"/>
  <c r="D18" i="13"/>
  <c r="E234" i="21"/>
  <c r="D16" i="13"/>
  <c r="F16" i="13" s="1"/>
  <c r="M16" i="13" s="1"/>
  <c r="Q16" i="13" s="1"/>
  <c r="D14" i="13"/>
  <c r="F14" i="13" s="1"/>
  <c r="T14" i="13" s="1"/>
  <c r="D12" i="13"/>
  <c r="E108" i="21" s="1"/>
  <c r="D10" i="13"/>
  <c r="F10" i="13" s="1"/>
  <c r="T10" i="13" s="1"/>
  <c r="D8" i="13"/>
  <c r="E28" i="21" s="1"/>
  <c r="B26" i="13"/>
  <c r="B24" i="13"/>
  <c r="B22" i="13"/>
  <c r="B20" i="13"/>
  <c r="B18" i="13"/>
  <c r="B16" i="13"/>
  <c r="B14" i="13"/>
  <c r="B12" i="13"/>
  <c r="B10" i="13"/>
  <c r="B8" i="13"/>
  <c r="B365" i="3"/>
  <c r="B327" i="3"/>
  <c r="B289" i="3"/>
  <c r="B251" i="3"/>
  <c r="B213" i="3"/>
  <c r="B175" i="3"/>
  <c r="B137" i="3"/>
  <c r="B99" i="3"/>
  <c r="B61" i="3"/>
  <c r="B23" i="3"/>
  <c r="B359" i="3"/>
  <c r="B321" i="3"/>
  <c r="B283" i="3"/>
  <c r="B245" i="3"/>
  <c r="B207" i="3"/>
  <c r="B208" i="3" s="1"/>
  <c r="B169" i="3"/>
  <c r="B170" i="3" s="1"/>
  <c r="B131" i="3"/>
  <c r="B132" i="3" s="1"/>
  <c r="B93" i="3"/>
  <c r="B94" i="3" s="1"/>
  <c r="B55" i="3"/>
  <c r="B358" i="3"/>
  <c r="B320" i="3"/>
  <c r="B282" i="3"/>
  <c r="B244" i="3"/>
  <c r="B206" i="3"/>
  <c r="B168" i="3"/>
  <c r="B130" i="3"/>
  <c r="B92" i="3"/>
  <c r="B54" i="3"/>
  <c r="B357" i="3"/>
  <c r="B319" i="3"/>
  <c r="B281" i="3"/>
  <c r="B243" i="3"/>
  <c r="B205" i="3"/>
  <c r="B167" i="3"/>
  <c r="B129" i="3"/>
  <c r="B91" i="3"/>
  <c r="B53" i="3"/>
  <c r="B351" i="3"/>
  <c r="B313" i="3"/>
  <c r="B275" i="3"/>
  <c r="B237" i="3"/>
  <c r="B199" i="3"/>
  <c r="B161" i="3"/>
  <c r="B123" i="3"/>
  <c r="B85" i="3"/>
  <c r="B47" i="3"/>
  <c r="B360" i="3"/>
  <c r="B322" i="3"/>
  <c r="B284" i="3"/>
  <c r="B246" i="3"/>
  <c r="B56" i="3"/>
  <c r="B17" i="3"/>
  <c r="B18" i="3" s="1"/>
  <c r="B9" i="3"/>
  <c r="B16" i="3"/>
  <c r="B15" i="3"/>
  <c r="B19" i="2"/>
  <c r="A19" i="2"/>
  <c r="E11" i="2"/>
  <c r="E10" i="2"/>
  <c r="D18" i="26"/>
  <c r="F8" i="14"/>
  <c r="L8" i="14" s="1"/>
  <c r="M8" i="14" s="1"/>
  <c r="Q8" i="14" s="1"/>
  <c r="E318" i="22"/>
  <c r="F111" i="16"/>
  <c r="I28" i="13"/>
  <c r="F18" i="13"/>
  <c r="T18" i="13" s="1"/>
  <c r="E276" i="21"/>
  <c r="E192" i="21"/>
  <c r="E234" i="22"/>
  <c r="F145" i="16"/>
  <c r="L18" i="13"/>
  <c r="F12" i="13"/>
  <c r="T12" i="13" s="1"/>
  <c r="E150" i="21"/>
  <c r="E108" i="22"/>
  <c r="E192" i="22"/>
  <c r="F8" i="13"/>
  <c r="L22" i="14"/>
  <c r="M22" i="14"/>
  <c r="Q22" i="14" s="1"/>
  <c r="F77" i="16"/>
  <c r="F60" i="16"/>
  <c r="E294" i="24"/>
  <c r="E104" i="25"/>
  <c r="F26" i="14"/>
  <c r="T26" i="14" s="1"/>
  <c r="E402" i="22"/>
  <c r="F162" i="16"/>
  <c r="F168" i="16" s="1"/>
  <c r="C26" i="15" s="1"/>
  <c r="E371" i="24" s="1"/>
  <c r="F22" i="13"/>
  <c r="T12" i="14"/>
  <c r="T20" i="13"/>
  <c r="I28" i="14"/>
  <c r="F14" i="14"/>
  <c r="L14" i="14"/>
  <c r="M14" i="14" s="1"/>
  <c r="Q14" i="14" s="1"/>
  <c r="R14" i="14" s="1"/>
  <c r="E150" i="22"/>
  <c r="T14" i="14"/>
  <c r="G28" i="29"/>
  <c r="I28" i="27"/>
  <c r="F12" i="30"/>
  <c r="H12" i="30" s="1"/>
  <c r="I28" i="29"/>
  <c r="H45" i="28"/>
  <c r="H29" i="28"/>
  <c r="H64" i="28"/>
  <c r="F66" i="28" s="1"/>
  <c r="F68" i="28" s="1"/>
  <c r="H132" i="28"/>
  <c r="F134" i="28" s="1"/>
  <c r="F136" i="28" s="1"/>
  <c r="G28" i="27"/>
  <c r="H11" i="30"/>
  <c r="F13" i="30"/>
  <c r="H13" i="30"/>
  <c r="F15" i="30" s="1"/>
  <c r="F17" i="30" s="1"/>
  <c r="E257" i="3"/>
  <c r="F121" i="28"/>
  <c r="C16" i="27"/>
  <c r="E181" i="3" s="1"/>
  <c r="C8" i="27"/>
  <c r="E29" i="3" s="1"/>
  <c r="F19" i="28"/>
  <c r="F172" i="28" l="1"/>
  <c r="C12" i="27"/>
  <c r="F8" i="27"/>
  <c r="T8" i="27" s="1"/>
  <c r="U10" i="29"/>
  <c r="V10" i="29" s="1"/>
  <c r="E69" i="20" s="1"/>
  <c r="L24" i="14"/>
  <c r="M24" i="14" s="1"/>
  <c r="Q24" i="14" s="1"/>
  <c r="T24" i="14"/>
  <c r="E256" i="3"/>
  <c r="F20" i="27"/>
  <c r="E370" i="3"/>
  <c r="F26" i="27"/>
  <c r="F117" i="19"/>
  <c r="F147" i="28"/>
  <c r="H147" i="28" s="1"/>
  <c r="F26" i="15"/>
  <c r="T16" i="13"/>
  <c r="E360" i="22"/>
  <c r="F26" i="13"/>
  <c r="L16" i="14"/>
  <c r="M16" i="14" s="1"/>
  <c r="Q16" i="14" s="1"/>
  <c r="R16" i="14" s="1"/>
  <c r="E66" i="21"/>
  <c r="F133" i="16"/>
  <c r="F19" i="16"/>
  <c r="F63" i="16"/>
  <c r="F64" i="16" s="1"/>
  <c r="F82" i="19"/>
  <c r="F83" i="19" s="1"/>
  <c r="F168" i="19"/>
  <c r="F87" i="28"/>
  <c r="L20" i="29"/>
  <c r="M20" i="29" s="1"/>
  <c r="Q20" i="29" s="1"/>
  <c r="R20" i="29" s="1"/>
  <c r="F44" i="28"/>
  <c r="F113" i="28"/>
  <c r="H113" i="28" s="1"/>
  <c r="F117" i="16"/>
  <c r="C20" i="15" s="1"/>
  <c r="E257" i="24" s="1"/>
  <c r="L16" i="13"/>
  <c r="F83" i="16"/>
  <c r="C16" i="15" s="1"/>
  <c r="E276" i="22"/>
  <c r="F151" i="16"/>
  <c r="C24" i="15" s="1"/>
  <c r="E333" i="24" s="1"/>
  <c r="F12" i="16"/>
  <c r="F13" i="16" s="1"/>
  <c r="F14" i="16" s="1"/>
  <c r="F29" i="16"/>
  <c r="F30" i="16" s="1"/>
  <c r="F31" i="16" s="1"/>
  <c r="T10" i="29"/>
  <c r="R16" i="29"/>
  <c r="V16" i="29" s="1"/>
  <c r="E183" i="20" s="1"/>
  <c r="L22" i="29"/>
  <c r="M22" i="29" s="1"/>
  <c r="Q22" i="29" s="1"/>
  <c r="R22" i="29" s="1"/>
  <c r="S22" i="29" s="1"/>
  <c r="U22" i="29" s="1"/>
  <c r="V22" i="29" s="1"/>
  <c r="E297" i="20" s="1"/>
  <c r="E182" i="20"/>
  <c r="F10" i="28"/>
  <c r="F46" i="28"/>
  <c r="H46" i="28" s="1"/>
  <c r="E30" i="3"/>
  <c r="F16" i="27"/>
  <c r="T16" i="27" s="1"/>
  <c r="F9" i="16"/>
  <c r="F15" i="16" s="1"/>
  <c r="C8" i="15" s="1"/>
  <c r="E29" i="24" s="1"/>
  <c r="F97" i="16"/>
  <c r="F98" i="16" s="1"/>
  <c r="F99" i="16" s="1"/>
  <c r="F100" i="16" s="1"/>
  <c r="F32" i="19"/>
  <c r="F43" i="19"/>
  <c r="F49" i="19" s="1"/>
  <c r="D16" i="18"/>
  <c r="F97" i="19"/>
  <c r="F98" i="19" s="1"/>
  <c r="F99" i="19" s="1"/>
  <c r="F131" i="19"/>
  <c r="F132" i="19" s="1"/>
  <c r="F133" i="19" s="1"/>
  <c r="F134" i="19" s="1"/>
  <c r="F165" i="19"/>
  <c r="F166" i="19" s="1"/>
  <c r="F167" i="19" s="1"/>
  <c r="F79" i="28"/>
  <c r="H79" i="28" s="1"/>
  <c r="R24" i="14"/>
  <c r="S24" i="14" s="1"/>
  <c r="S14" i="14"/>
  <c r="U14" i="14" s="1"/>
  <c r="V14" i="14" s="1"/>
  <c r="E153" i="22" s="1"/>
  <c r="F19" i="30"/>
  <c r="C8" i="29"/>
  <c r="M8" i="27"/>
  <c r="Q8" i="27" s="1"/>
  <c r="R8" i="27" s="1"/>
  <c r="E182" i="3"/>
  <c r="C22" i="27"/>
  <c r="F138" i="28"/>
  <c r="T8" i="13"/>
  <c r="M8" i="13"/>
  <c r="Q8" i="13" s="1"/>
  <c r="R8" i="13" s="1"/>
  <c r="E66" i="22"/>
  <c r="F10" i="14"/>
  <c r="F20" i="15"/>
  <c r="E256" i="24"/>
  <c r="E332" i="24"/>
  <c r="F70" i="28"/>
  <c r="C14" i="27"/>
  <c r="L8" i="27"/>
  <c r="M22" i="13"/>
  <c r="Q22" i="13" s="1"/>
  <c r="R22" i="13" s="1"/>
  <c r="T22" i="13"/>
  <c r="L22" i="13"/>
  <c r="F87" i="16"/>
  <c r="V12" i="14"/>
  <c r="E111" i="22" s="1"/>
  <c r="F155" i="16"/>
  <c r="L26" i="15"/>
  <c r="M26" i="15" s="1"/>
  <c r="Q26" i="15" s="1"/>
  <c r="R26" i="15" s="1"/>
  <c r="F134" i="16"/>
  <c r="T26" i="13"/>
  <c r="L26" i="13"/>
  <c r="C12" i="15"/>
  <c r="F53" i="16"/>
  <c r="R8" i="14"/>
  <c r="L8" i="13"/>
  <c r="G28" i="13"/>
  <c r="M12" i="13"/>
  <c r="Q12" i="13" s="1"/>
  <c r="L12" i="13"/>
  <c r="L20" i="13"/>
  <c r="M20" i="13"/>
  <c r="Q20" i="13" s="1"/>
  <c r="R20" i="13" s="1"/>
  <c r="R16" i="13"/>
  <c r="T18" i="14"/>
  <c r="R18" i="14"/>
  <c r="L26" i="14"/>
  <c r="M26" i="14" s="1"/>
  <c r="Q26" i="14" s="1"/>
  <c r="R26" i="14" s="1"/>
  <c r="L14" i="13"/>
  <c r="M14" i="13"/>
  <c r="Q14" i="13" s="1"/>
  <c r="R14" i="13" s="1"/>
  <c r="F24" i="13"/>
  <c r="M24" i="13" s="1"/>
  <c r="Q24" i="13" s="1"/>
  <c r="E360" i="21"/>
  <c r="S16" i="14"/>
  <c r="U16" i="14" s="1"/>
  <c r="V16" i="14" s="1"/>
  <c r="E195" i="22" s="1"/>
  <c r="R20" i="14"/>
  <c r="T20" i="14"/>
  <c r="G28" i="18"/>
  <c r="F65" i="16"/>
  <c r="F66" i="16" s="1"/>
  <c r="C14" i="15" s="1"/>
  <c r="C8" i="18"/>
  <c r="E29" i="25" s="1"/>
  <c r="F19" i="19"/>
  <c r="M26" i="13"/>
  <c r="Q26" i="13" s="1"/>
  <c r="R26" i="13" s="1"/>
  <c r="L10" i="13"/>
  <c r="M10" i="13"/>
  <c r="Q10" i="13" s="1"/>
  <c r="R10" i="13" s="1"/>
  <c r="T22" i="14"/>
  <c r="R22" i="14"/>
  <c r="F66" i="19"/>
  <c r="E333" i="25"/>
  <c r="R12" i="13"/>
  <c r="F121" i="16"/>
  <c r="D8" i="15"/>
  <c r="T12" i="29"/>
  <c r="S16" i="29"/>
  <c r="U16" i="29" s="1"/>
  <c r="F61" i="28"/>
  <c r="F62" i="28"/>
  <c r="H62" i="28" s="1"/>
  <c r="F13" i="28"/>
  <c r="H10" i="28"/>
  <c r="F63" i="28"/>
  <c r="H63" i="28" s="1"/>
  <c r="F115" i="28"/>
  <c r="F28" i="14"/>
  <c r="C18" i="12" s="1"/>
  <c r="M18" i="13"/>
  <c r="Q18" i="13" s="1"/>
  <c r="R18" i="13" s="1"/>
  <c r="T8" i="14"/>
  <c r="F172" i="16"/>
  <c r="H149" i="28"/>
  <c r="F151" i="28" s="1"/>
  <c r="F153" i="28" s="1"/>
  <c r="L12" i="29"/>
  <c r="M12" i="29" s="1"/>
  <c r="Q12" i="29" s="1"/>
  <c r="R12" i="29" s="1"/>
  <c r="S20" i="29"/>
  <c r="U20" i="29" s="1"/>
  <c r="V20" i="29" s="1"/>
  <c r="E259" i="20" s="1"/>
  <c r="E334" i="20"/>
  <c r="F146" i="28"/>
  <c r="E144" i="20"/>
  <c r="R14" i="29"/>
  <c r="L14" i="29"/>
  <c r="M14" i="29" s="1"/>
  <c r="Q14" i="29" s="1"/>
  <c r="T14" i="29"/>
  <c r="L18" i="29"/>
  <c r="M18" i="29" s="1"/>
  <c r="Q18" i="29" s="1"/>
  <c r="R18" i="29" s="1"/>
  <c r="T18" i="29"/>
  <c r="E220" i="20"/>
  <c r="T26" i="29"/>
  <c r="E372" i="20"/>
  <c r="F27" i="28"/>
  <c r="H30" i="28"/>
  <c r="F32" i="28" s="1"/>
  <c r="F34" i="28" s="1"/>
  <c r="F28" i="28"/>
  <c r="H28" i="28" s="1"/>
  <c r="F95" i="28"/>
  <c r="H98" i="28"/>
  <c r="F100" i="28" s="1"/>
  <c r="F102" i="28" s="1"/>
  <c r="F97" i="28"/>
  <c r="H97" i="28" s="1"/>
  <c r="L26" i="29"/>
  <c r="M26" i="29" s="1"/>
  <c r="Q26" i="29" s="1"/>
  <c r="R26" i="29" s="1"/>
  <c r="F165" i="28"/>
  <c r="H165" i="28" s="1"/>
  <c r="F163" i="28"/>
  <c r="R24" i="29"/>
  <c r="F96" i="28"/>
  <c r="H96" i="28" s="1"/>
  <c r="F80" i="28"/>
  <c r="F130" i="28"/>
  <c r="H130" i="28" s="1"/>
  <c r="F129" i="28"/>
  <c r="M16" i="27" l="1"/>
  <c r="Q16" i="27" s="1"/>
  <c r="R16" i="27" s="1"/>
  <c r="E105" i="3"/>
  <c r="F12" i="27"/>
  <c r="C16" i="18"/>
  <c r="E181" i="25" s="1"/>
  <c r="F87" i="19"/>
  <c r="L16" i="27"/>
  <c r="U24" i="14"/>
  <c r="V24" i="14" s="1"/>
  <c r="E363" i="22" s="1"/>
  <c r="E372" i="24"/>
  <c r="T26" i="15"/>
  <c r="M26" i="27"/>
  <c r="Q26" i="27" s="1"/>
  <c r="R26" i="27" s="1"/>
  <c r="L26" i="27"/>
  <c r="E372" i="3"/>
  <c r="T26" i="27"/>
  <c r="F32" i="16"/>
  <c r="F138" i="19"/>
  <c r="C22" i="18"/>
  <c r="F53" i="19"/>
  <c r="C12" i="18"/>
  <c r="F172" i="19"/>
  <c r="C26" i="18"/>
  <c r="F70" i="19"/>
  <c r="C14" i="18"/>
  <c r="L24" i="13"/>
  <c r="F36" i="19"/>
  <c r="C10" i="18"/>
  <c r="E67" i="25" s="1"/>
  <c r="H44" i="28"/>
  <c r="F47" i="28"/>
  <c r="F100" i="19"/>
  <c r="F121" i="19"/>
  <c r="C20" i="18"/>
  <c r="L20" i="27"/>
  <c r="M20" i="27"/>
  <c r="Q20" i="27" s="1"/>
  <c r="R20" i="27" s="1"/>
  <c r="E258" i="3"/>
  <c r="T20" i="27"/>
  <c r="S26" i="15"/>
  <c r="U26" i="15" s="1"/>
  <c r="V26" i="15" s="1"/>
  <c r="E373" i="24" s="1"/>
  <c r="S18" i="29"/>
  <c r="U18" i="29" s="1"/>
  <c r="V18" i="29" s="1"/>
  <c r="E221" i="20" s="1"/>
  <c r="S12" i="29"/>
  <c r="U12" i="29" s="1"/>
  <c r="V12" i="29"/>
  <c r="E107" i="20" s="1"/>
  <c r="S18" i="13"/>
  <c r="U18" i="13" s="1"/>
  <c r="V18" i="13" s="1"/>
  <c r="E237" i="21" s="1"/>
  <c r="S26" i="14"/>
  <c r="U26" i="14" s="1"/>
  <c r="V26" i="14" s="1"/>
  <c r="E405" i="22" s="1"/>
  <c r="S26" i="29"/>
  <c r="U26" i="29" s="1"/>
  <c r="V26" i="29" s="1"/>
  <c r="E373" i="20" s="1"/>
  <c r="S26" i="13"/>
  <c r="U26" i="13" s="1"/>
  <c r="V26" i="13" s="1"/>
  <c r="E405" i="21" s="1"/>
  <c r="C18" i="15"/>
  <c r="F104" i="16"/>
  <c r="S22" i="13"/>
  <c r="U22" i="13" s="1"/>
  <c r="V22" i="13" s="1"/>
  <c r="E321" i="21" s="1"/>
  <c r="S8" i="13"/>
  <c r="U8" i="13" s="1"/>
  <c r="V8" i="13" s="1"/>
  <c r="S8" i="27"/>
  <c r="U8" i="27" s="1"/>
  <c r="V8" i="27" s="1"/>
  <c r="S16" i="13"/>
  <c r="U16" i="13" s="1"/>
  <c r="V16" i="13" s="1"/>
  <c r="E195" i="21" s="1"/>
  <c r="F14" i="15"/>
  <c r="E143" i="24"/>
  <c r="H80" i="28"/>
  <c r="F81" i="28"/>
  <c r="C10" i="27"/>
  <c r="F36" i="28"/>
  <c r="F155" i="28"/>
  <c r="C24" i="27"/>
  <c r="E218" i="25"/>
  <c r="S22" i="14"/>
  <c r="U22" i="14" s="1"/>
  <c r="V22" i="14" s="1"/>
  <c r="E321" i="22" s="1"/>
  <c r="S8" i="14"/>
  <c r="U8" i="14" s="1"/>
  <c r="V8" i="14" s="1"/>
  <c r="F14" i="27"/>
  <c r="E143" i="3"/>
  <c r="T10" i="14"/>
  <c r="L10" i="14"/>
  <c r="M10" i="14" s="1"/>
  <c r="Q10" i="14" s="1"/>
  <c r="R10" i="14" s="1"/>
  <c r="F22" i="27"/>
  <c r="E295" i="3"/>
  <c r="H163" i="28"/>
  <c r="F166" i="28"/>
  <c r="S14" i="29"/>
  <c r="U14" i="29" s="1"/>
  <c r="V14" i="29"/>
  <c r="E145" i="20" s="1"/>
  <c r="E28" i="24"/>
  <c r="F8" i="15"/>
  <c r="F16" i="15"/>
  <c r="E181" i="24"/>
  <c r="H129" i="28"/>
  <c r="F132" i="28"/>
  <c r="H146" i="28"/>
  <c r="F149" i="28"/>
  <c r="E180" i="25"/>
  <c r="F16" i="18"/>
  <c r="F104" i="28"/>
  <c r="C18" i="27"/>
  <c r="H27" i="28"/>
  <c r="F30" i="28"/>
  <c r="E28" i="25"/>
  <c r="F8" i="18"/>
  <c r="S18" i="14"/>
  <c r="U18" i="14" s="1"/>
  <c r="V18" i="14" s="1"/>
  <c r="E237" i="22" s="1"/>
  <c r="E258" i="24"/>
  <c r="L20" i="15"/>
  <c r="M20" i="15" s="1"/>
  <c r="Q20" i="15" s="1"/>
  <c r="R20" i="15" s="1"/>
  <c r="T20" i="15"/>
  <c r="S10" i="13"/>
  <c r="U10" i="13" s="1"/>
  <c r="V10" i="13" s="1"/>
  <c r="E69" i="21" s="1"/>
  <c r="S14" i="13"/>
  <c r="U14" i="13" s="1"/>
  <c r="V14" i="13" s="1"/>
  <c r="E153" i="21" s="1"/>
  <c r="F10" i="18"/>
  <c r="E66" i="25"/>
  <c r="S24" i="29"/>
  <c r="U24" i="29" s="1"/>
  <c r="V24" i="29" s="1"/>
  <c r="E335" i="20" s="1"/>
  <c r="F70" i="16"/>
  <c r="H95" i="28"/>
  <c r="F98" i="28"/>
  <c r="H61" i="28"/>
  <c r="F64" i="28"/>
  <c r="S12" i="13"/>
  <c r="U12" i="13" s="1"/>
  <c r="V12" i="13" s="1"/>
  <c r="E111" i="21" s="1"/>
  <c r="E332" i="25"/>
  <c r="F24" i="18"/>
  <c r="S20" i="13"/>
  <c r="U20" i="13" s="1"/>
  <c r="V20" i="13" s="1"/>
  <c r="E279" i="21" s="1"/>
  <c r="S20" i="14"/>
  <c r="U20" i="14" s="1"/>
  <c r="V20" i="14" s="1"/>
  <c r="E279" i="22" s="1"/>
  <c r="T24" i="13"/>
  <c r="R24" i="13"/>
  <c r="F28" i="13"/>
  <c r="C12" i="12" s="1"/>
  <c r="E105" i="24"/>
  <c r="F12" i="15"/>
  <c r="C22" i="15"/>
  <c r="F138" i="16"/>
  <c r="F24" i="15"/>
  <c r="F8" i="29"/>
  <c r="E29" i="20"/>
  <c r="S16" i="27" l="1"/>
  <c r="U16" i="27" s="1"/>
  <c r="V16" i="27" s="1"/>
  <c r="E183" i="3" s="1"/>
  <c r="L12" i="27"/>
  <c r="E106" i="3"/>
  <c r="T12" i="27"/>
  <c r="M12" i="27"/>
  <c r="Q12" i="27" s="1"/>
  <c r="R12" i="27" s="1"/>
  <c r="S12" i="27" s="1"/>
  <c r="U12" i="27" s="1"/>
  <c r="V12" i="27" s="1"/>
  <c r="E107" i="3" s="1"/>
  <c r="E257" i="25"/>
  <c r="F20" i="18"/>
  <c r="E143" i="25"/>
  <c r="F14" i="18"/>
  <c r="E105" i="25"/>
  <c r="F12" i="18"/>
  <c r="C10" i="15"/>
  <c r="F36" i="16"/>
  <c r="S26" i="27"/>
  <c r="U26" i="27" s="1"/>
  <c r="V26" i="27" s="1"/>
  <c r="E373" i="3" s="1"/>
  <c r="S20" i="27"/>
  <c r="U20" i="27" s="1"/>
  <c r="V20" i="27" s="1"/>
  <c r="E259" i="3" s="1"/>
  <c r="F104" i="19"/>
  <c r="C18" i="18"/>
  <c r="E371" i="25"/>
  <c r="F26" i="18"/>
  <c r="F22" i="18"/>
  <c r="E295" i="25"/>
  <c r="E31" i="22"/>
  <c r="V20" i="15"/>
  <c r="E259" i="24" s="1"/>
  <c r="S20" i="15"/>
  <c r="U20" i="15" s="1"/>
  <c r="E31" i="3"/>
  <c r="E334" i="24"/>
  <c r="T24" i="15"/>
  <c r="L24" i="15"/>
  <c r="M24" i="15" s="1"/>
  <c r="Q24" i="15" s="1"/>
  <c r="R24" i="15" s="1"/>
  <c r="E295" i="24"/>
  <c r="F22" i="15"/>
  <c r="S24" i="13"/>
  <c r="U24" i="13" s="1"/>
  <c r="V24" i="13" s="1"/>
  <c r="E363" i="21" s="1"/>
  <c r="L24" i="18"/>
  <c r="M24" i="18" s="1"/>
  <c r="Q24" i="18" s="1"/>
  <c r="R24" i="18" s="1"/>
  <c r="T24" i="18"/>
  <c r="E334" i="25"/>
  <c r="L10" i="18"/>
  <c r="M10" i="18" s="1"/>
  <c r="Q10" i="18" s="1"/>
  <c r="R10" i="18" s="1"/>
  <c r="E68" i="25"/>
  <c r="T10" i="18"/>
  <c r="T16" i="15"/>
  <c r="E182" i="24"/>
  <c r="L16" i="15"/>
  <c r="M16" i="15" s="1"/>
  <c r="Q16" i="15" s="1"/>
  <c r="R16" i="15" s="1"/>
  <c r="T22" i="27"/>
  <c r="E296" i="3"/>
  <c r="L22" i="27"/>
  <c r="M22" i="27"/>
  <c r="Q22" i="27" s="1"/>
  <c r="R22" i="27" s="1"/>
  <c r="E67" i="3"/>
  <c r="F10" i="27"/>
  <c r="T14" i="15"/>
  <c r="E144" i="24"/>
  <c r="L14" i="15"/>
  <c r="M14" i="15" s="1"/>
  <c r="Q14" i="15" s="1"/>
  <c r="R14" i="15" s="1"/>
  <c r="E219" i="24"/>
  <c r="F18" i="15"/>
  <c r="S10" i="14"/>
  <c r="U10" i="14" s="1"/>
  <c r="V10" i="14" s="1"/>
  <c r="T12" i="15"/>
  <c r="L12" i="15"/>
  <c r="M12" i="15" s="1"/>
  <c r="Q12" i="15" s="1"/>
  <c r="R12" i="15" s="1"/>
  <c r="E106" i="24"/>
  <c r="F18" i="27"/>
  <c r="E219" i="3"/>
  <c r="E30" i="24"/>
  <c r="L8" i="15"/>
  <c r="M8" i="15" s="1"/>
  <c r="Q8" i="15" s="1"/>
  <c r="R8" i="15" s="1"/>
  <c r="T8" i="15"/>
  <c r="T14" i="27"/>
  <c r="E144" i="3"/>
  <c r="M14" i="27"/>
  <c r="Q14" i="27" s="1"/>
  <c r="R14" i="27" s="1"/>
  <c r="L14" i="27"/>
  <c r="E333" i="3"/>
  <c r="F24" i="27"/>
  <c r="E31" i="21"/>
  <c r="L16" i="18"/>
  <c r="M16" i="18" s="1"/>
  <c r="Q16" i="18" s="1"/>
  <c r="R16" i="18" s="1"/>
  <c r="E182" i="25"/>
  <c r="T16" i="18"/>
  <c r="E30" i="25"/>
  <c r="L8" i="18"/>
  <c r="M8" i="18" s="1"/>
  <c r="Q8" i="18" s="1"/>
  <c r="R8" i="18" s="1"/>
  <c r="T8" i="18"/>
  <c r="F28" i="29"/>
  <c r="C14" i="12" s="1"/>
  <c r="L8" i="29"/>
  <c r="M8" i="29" s="1"/>
  <c r="Q8" i="29" s="1"/>
  <c r="R8" i="29" s="1"/>
  <c r="T8" i="29"/>
  <c r="E30" i="20"/>
  <c r="L26" i="18" l="1"/>
  <c r="M26" i="18" s="1"/>
  <c r="Q26" i="18" s="1"/>
  <c r="R26" i="18" s="1"/>
  <c r="S26" i="18" s="1"/>
  <c r="U26" i="18" s="1"/>
  <c r="V26" i="18" s="1"/>
  <c r="E373" i="25" s="1"/>
  <c r="T26" i="18"/>
  <c r="E372" i="25"/>
  <c r="L14" i="18"/>
  <c r="M14" i="18" s="1"/>
  <c r="Q14" i="18" s="1"/>
  <c r="R14" i="18" s="1"/>
  <c r="S14" i="18" s="1"/>
  <c r="U14" i="18" s="1"/>
  <c r="V14" i="18" s="1"/>
  <c r="E145" i="25" s="1"/>
  <c r="T14" i="18"/>
  <c r="E144" i="25"/>
  <c r="E67" i="24"/>
  <c r="F10" i="15"/>
  <c r="E219" i="25"/>
  <c r="F18" i="18"/>
  <c r="E106" i="25"/>
  <c r="T12" i="18"/>
  <c r="L12" i="18"/>
  <c r="M12" i="18" s="1"/>
  <c r="Q12" i="18" s="1"/>
  <c r="R12" i="18" s="1"/>
  <c r="L20" i="18"/>
  <c r="M20" i="18" s="1"/>
  <c r="Q20" i="18" s="1"/>
  <c r="R20" i="18" s="1"/>
  <c r="S20" i="18" s="1"/>
  <c r="T20" i="18"/>
  <c r="E258" i="25"/>
  <c r="L22" i="18"/>
  <c r="M22" i="18" s="1"/>
  <c r="Q22" i="18" s="1"/>
  <c r="R22" i="18" s="1"/>
  <c r="S22" i="18" s="1"/>
  <c r="U22" i="18" s="1"/>
  <c r="V22" i="18" s="1"/>
  <c r="E297" i="25" s="1"/>
  <c r="T22" i="18"/>
  <c r="E296" i="25"/>
  <c r="E69" i="22"/>
  <c r="V28" i="14"/>
  <c r="D18" i="12" s="1"/>
  <c r="S24" i="15"/>
  <c r="U24" i="15" s="1"/>
  <c r="V24" i="15" s="1"/>
  <c r="E335" i="24" s="1"/>
  <c r="S8" i="18"/>
  <c r="U8" i="18" s="1"/>
  <c r="V8" i="18" s="1"/>
  <c r="S8" i="15"/>
  <c r="U8" i="15" s="1"/>
  <c r="V8" i="15" s="1"/>
  <c r="S16" i="15"/>
  <c r="U16" i="15" s="1"/>
  <c r="V16" i="15"/>
  <c r="E183" i="24" s="1"/>
  <c r="S14" i="15"/>
  <c r="U14" i="15" s="1"/>
  <c r="V14" i="15" s="1"/>
  <c r="E145" i="24" s="1"/>
  <c r="S8" i="29"/>
  <c r="U8" i="29" s="1"/>
  <c r="V8" i="29" s="1"/>
  <c r="S16" i="18"/>
  <c r="U16" i="18" s="1"/>
  <c r="V16" i="18" s="1"/>
  <c r="E183" i="25" s="1"/>
  <c r="S12" i="15"/>
  <c r="U12" i="15" s="1"/>
  <c r="V12" i="15"/>
  <c r="E107" i="24" s="1"/>
  <c r="S10" i="18"/>
  <c r="U10" i="18" s="1"/>
  <c r="V10" i="18" s="1"/>
  <c r="E69" i="25" s="1"/>
  <c r="T18" i="27"/>
  <c r="L18" i="27"/>
  <c r="E220" i="3"/>
  <c r="M18" i="27"/>
  <c r="Q18" i="27" s="1"/>
  <c r="R18" i="27" s="1"/>
  <c r="S22" i="27"/>
  <c r="U22" i="27" s="1"/>
  <c r="V22" i="27" s="1"/>
  <c r="E297" i="3" s="1"/>
  <c r="M10" i="27"/>
  <c r="Q10" i="27" s="1"/>
  <c r="R10" i="27" s="1"/>
  <c r="T10" i="27"/>
  <c r="L10" i="27"/>
  <c r="E68" i="3"/>
  <c r="F28" i="27"/>
  <c r="C8" i="12" s="1"/>
  <c r="S24" i="18"/>
  <c r="U24" i="18" s="1"/>
  <c r="V24" i="18" s="1"/>
  <c r="E335" i="25" s="1"/>
  <c r="V28" i="13"/>
  <c r="D12" i="12" s="1"/>
  <c r="R22" i="15"/>
  <c r="T22" i="15"/>
  <c r="E296" i="24"/>
  <c r="L22" i="15"/>
  <c r="M22" i="15" s="1"/>
  <c r="Q22" i="15" s="1"/>
  <c r="S14" i="27"/>
  <c r="U14" i="27" s="1"/>
  <c r="V14" i="27" s="1"/>
  <c r="E145" i="3" s="1"/>
  <c r="M24" i="27"/>
  <c r="Q24" i="27" s="1"/>
  <c r="R24" i="27" s="1"/>
  <c r="T24" i="27"/>
  <c r="L24" i="27"/>
  <c r="E334" i="3"/>
  <c r="L18" i="15"/>
  <c r="M18" i="15" s="1"/>
  <c r="Q18" i="15" s="1"/>
  <c r="R18" i="15" s="1"/>
  <c r="T18" i="15"/>
  <c r="E220" i="24"/>
  <c r="U20" i="18" l="1"/>
  <c r="V20" i="18" s="1"/>
  <c r="E259" i="25" s="1"/>
  <c r="L18" i="18"/>
  <c r="M18" i="18" s="1"/>
  <c r="Q18" i="18" s="1"/>
  <c r="R18" i="18" s="1"/>
  <c r="S18" i="18" s="1"/>
  <c r="U18" i="18" s="1"/>
  <c r="V18" i="18" s="1"/>
  <c r="E221" i="25" s="1"/>
  <c r="E220" i="25"/>
  <c r="T18" i="18"/>
  <c r="F28" i="18"/>
  <c r="C22" i="12" s="1"/>
  <c r="S12" i="18"/>
  <c r="U12" i="18" s="1"/>
  <c r="V12" i="18" s="1"/>
  <c r="T10" i="15"/>
  <c r="E68" i="24"/>
  <c r="L10" i="15"/>
  <c r="M10" i="15" s="1"/>
  <c r="Q10" i="15" s="1"/>
  <c r="R10" i="15" s="1"/>
  <c r="S10" i="15" s="1"/>
  <c r="U10" i="15" s="1"/>
  <c r="V10" i="15" s="1"/>
  <c r="E69" i="24" s="1"/>
  <c r="F28" i="15"/>
  <c r="C20" i="12" s="1"/>
  <c r="C24" i="12" s="1"/>
  <c r="C26" i="12" s="1"/>
  <c r="S18" i="27"/>
  <c r="U18" i="27" s="1"/>
  <c r="V18" i="27" s="1"/>
  <c r="E221" i="3" s="1"/>
  <c r="S10" i="27"/>
  <c r="U10" i="27" s="1"/>
  <c r="V10" i="27" s="1"/>
  <c r="E31" i="24"/>
  <c r="S24" i="27"/>
  <c r="U24" i="27" s="1"/>
  <c r="V24" i="27" s="1"/>
  <c r="E335" i="3" s="1"/>
  <c r="S18" i="15"/>
  <c r="U18" i="15" s="1"/>
  <c r="V18" i="15" s="1"/>
  <c r="V28" i="29"/>
  <c r="D14" i="12" s="1"/>
  <c r="E31" i="20"/>
  <c r="E31" i="25"/>
  <c r="S22" i="15"/>
  <c r="U22" i="15" s="1"/>
  <c r="V22" i="15" s="1"/>
  <c r="E297" i="24" s="1"/>
  <c r="E107" i="25" l="1"/>
  <c r="V28" i="18"/>
  <c r="D22" i="12" s="1"/>
  <c r="E221" i="24"/>
  <c r="V28" i="15"/>
  <c r="D20" i="12" s="1"/>
  <c r="E69" i="3"/>
  <c r="V28" i="27"/>
  <c r="D8" i="12" s="1"/>
  <c r="D24" i="12" s="1"/>
  <c r="D26" i="12" l="1"/>
  <c r="D19" i="2"/>
</calcChain>
</file>

<file path=xl/comments1.xml><?xml version="1.0" encoding="utf-8"?>
<comments xmlns="http://schemas.openxmlformats.org/spreadsheetml/2006/main">
  <authors>
    <author>関東地方整備局</author>
    <author>なし</author>
  </authors>
  <commentList>
    <comment ref="D4" authorId="0" shapeId="0">
      <text>
        <r>
          <rPr>
            <b/>
            <sz val="9"/>
            <color indexed="81"/>
            <rFont val="ＭＳ Ｐゴシック"/>
            <family val="3"/>
            <charset val="128"/>
          </rPr>
          <t>法人名・団体名を記入
個人の場合は不要</t>
        </r>
        <r>
          <rPr>
            <sz val="9"/>
            <color indexed="81"/>
            <rFont val="ＭＳ Ｐゴシック"/>
            <family val="3"/>
            <charset val="128"/>
          </rPr>
          <t xml:space="preserve">
</t>
        </r>
      </text>
    </comment>
    <comment ref="D5" authorId="0" shapeId="0">
      <text>
        <r>
          <rPr>
            <b/>
            <sz val="9"/>
            <color indexed="81"/>
            <rFont val="ＭＳ Ｐゴシック"/>
            <family val="3"/>
            <charset val="128"/>
          </rPr>
          <t>法人・団体等の代表者の役職及び氏名を記入
個人の場合は、氏名を記入</t>
        </r>
        <r>
          <rPr>
            <sz val="9"/>
            <color indexed="81"/>
            <rFont val="ＭＳ Ｐゴシック"/>
            <family val="3"/>
            <charset val="128"/>
          </rPr>
          <t xml:space="preserve">
</t>
        </r>
      </text>
    </comment>
    <comment ref="D6" authorId="1" shapeId="0">
      <text>
        <r>
          <rPr>
            <b/>
            <sz val="9"/>
            <color indexed="81"/>
            <rFont val="ＭＳ Ｐゴシック"/>
            <family val="3"/>
            <charset val="128"/>
          </rPr>
          <t>法人・団体・個人等の住所を記入</t>
        </r>
      </text>
    </comment>
    <comment ref="D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1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16"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16"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16" authorId="0" shapeId="0">
      <text>
        <r>
          <rPr>
            <b/>
            <sz val="9"/>
            <color indexed="81"/>
            <rFont val="ＭＳ Ｐゴシック"/>
            <family val="3"/>
            <charset val="128"/>
          </rPr>
          <t>見積書等から耐震化のための計画策定（耐震補強設計）に要する費用の総額を記入</t>
        </r>
      </text>
    </comment>
    <comment ref="N16" authorId="0" shapeId="0">
      <text>
        <r>
          <rPr>
            <b/>
            <sz val="9"/>
            <color indexed="81"/>
            <rFont val="ＭＳ Ｐゴシック"/>
            <family val="3"/>
            <charset val="128"/>
          </rPr>
          <t>見積書等から耐震化のための計画策定（耐震補強設計）に要する費用の総額を記入</t>
        </r>
      </text>
    </comment>
    <comment ref="T1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1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D17" authorId="0" shapeId="0">
      <text>
        <r>
          <rPr>
            <b/>
            <sz val="9"/>
            <color indexed="81"/>
            <rFont val="ＭＳ Ｐゴシック"/>
            <family val="3"/>
            <charset val="128"/>
          </rPr>
          <t>地方公共団体から対象建築物について補助を受ける金額を記入</t>
        </r>
      </text>
    </comment>
    <comment ref="F17" authorId="0" shapeId="0">
      <text>
        <r>
          <rPr>
            <b/>
            <sz val="9"/>
            <color indexed="81"/>
            <rFont val="ＭＳ Ｐゴシック"/>
            <family val="3"/>
            <charset val="128"/>
          </rPr>
          <t>地方公共団体から対象建築物について補助を受ける金額を記入</t>
        </r>
      </text>
    </comment>
    <comment ref="L17" authorId="0" shapeId="0">
      <text>
        <r>
          <rPr>
            <b/>
            <sz val="9"/>
            <color indexed="81"/>
            <rFont val="ＭＳ Ｐゴシック"/>
            <family val="3"/>
            <charset val="128"/>
          </rPr>
          <t>地方公共団体から対象建築物について補助を受ける金額を記入</t>
        </r>
      </text>
    </comment>
    <comment ref="N17" authorId="0" shapeId="0">
      <text>
        <r>
          <rPr>
            <b/>
            <sz val="9"/>
            <color indexed="81"/>
            <rFont val="ＭＳ Ｐゴシック"/>
            <family val="3"/>
            <charset val="128"/>
          </rPr>
          <t>地方公共団体から対象建築物について補助を受ける金額を記入</t>
        </r>
      </text>
    </comment>
    <comment ref="D18"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18"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18"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18"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2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2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22" authorId="0" shapeId="0">
      <text>
        <r>
          <rPr>
            <b/>
            <sz val="9"/>
            <color indexed="81"/>
            <rFont val="ＭＳ Ｐゴシック"/>
            <family val="3"/>
            <charset val="128"/>
          </rPr>
          <t>見積書等から耐震改修工事に要する費用の総額を記入</t>
        </r>
      </text>
    </comment>
    <comment ref="V22" authorId="0" shapeId="0">
      <text>
        <r>
          <rPr>
            <b/>
            <sz val="9"/>
            <color indexed="81"/>
            <rFont val="ＭＳ Ｐゴシック"/>
            <family val="3"/>
            <charset val="128"/>
          </rPr>
          <t>見積書等から耐震改修工事に要する費用の総額を記入</t>
        </r>
      </text>
    </comment>
    <comment ref="T23" authorId="0" shapeId="0">
      <text>
        <r>
          <rPr>
            <b/>
            <sz val="9"/>
            <color indexed="81"/>
            <rFont val="ＭＳ Ｐゴシック"/>
            <family val="3"/>
            <charset val="128"/>
          </rPr>
          <t>地方公共団体から対象建築物について補助を受ける金額を記入</t>
        </r>
      </text>
    </comment>
    <comment ref="V23" authorId="0" shapeId="0">
      <text>
        <r>
          <rPr>
            <b/>
            <sz val="9"/>
            <color indexed="81"/>
            <rFont val="ＭＳ Ｐゴシック"/>
            <family val="3"/>
            <charset val="128"/>
          </rPr>
          <t>地方公共団体から対象建築物について補助を受ける金額を記入</t>
        </r>
      </text>
    </comment>
    <comment ref="D24"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24"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24"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24"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2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2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D25"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25"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25" authorId="0" shapeId="0">
      <text>
        <r>
          <rPr>
            <b/>
            <sz val="9"/>
            <color indexed="81"/>
            <rFont val="ＭＳ Ｐゴシック"/>
            <family val="3"/>
            <charset val="128"/>
          </rPr>
          <t>見積書等から耐震化のための計画策定（耐震補強設計）に要する費用の総額を記入</t>
        </r>
      </text>
    </comment>
    <comment ref="N25" authorId="0" shapeId="0">
      <text>
        <r>
          <rPr>
            <b/>
            <sz val="9"/>
            <color indexed="81"/>
            <rFont val="ＭＳ Ｐゴシック"/>
            <family val="3"/>
            <charset val="128"/>
          </rPr>
          <t>見積書等から耐震化のための計画策定（耐震補強設計）に要する費用の総額を記入</t>
        </r>
      </text>
    </comment>
    <comment ref="D26" authorId="0" shapeId="0">
      <text>
        <r>
          <rPr>
            <b/>
            <sz val="9"/>
            <color indexed="81"/>
            <rFont val="ＭＳ Ｐゴシック"/>
            <family val="3"/>
            <charset val="128"/>
          </rPr>
          <t>地方公共団体から対象建築物について補助を受ける金額を記入</t>
        </r>
      </text>
    </comment>
    <comment ref="F26" authorId="0" shapeId="0">
      <text>
        <r>
          <rPr>
            <b/>
            <sz val="9"/>
            <color indexed="81"/>
            <rFont val="ＭＳ Ｐゴシック"/>
            <family val="3"/>
            <charset val="128"/>
          </rPr>
          <t>地方公共団体から対象建築物について補助を受ける金額を記入</t>
        </r>
      </text>
    </comment>
    <comment ref="L26" authorId="0" shapeId="0">
      <text>
        <r>
          <rPr>
            <b/>
            <sz val="9"/>
            <color indexed="81"/>
            <rFont val="ＭＳ Ｐゴシック"/>
            <family val="3"/>
            <charset val="128"/>
          </rPr>
          <t>地方公共団体から対象建築物について補助を受ける金額を記入</t>
        </r>
      </text>
    </comment>
    <comment ref="N26" authorId="0" shapeId="0">
      <text>
        <r>
          <rPr>
            <b/>
            <sz val="9"/>
            <color indexed="81"/>
            <rFont val="ＭＳ Ｐゴシック"/>
            <family val="3"/>
            <charset val="128"/>
          </rPr>
          <t>地方公共団体から対象建築物について補助を受ける金額を記入</t>
        </r>
      </text>
    </comment>
    <comment ref="D27"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27"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27"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27"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3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3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3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3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D33"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33"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33"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33"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34"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34"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34" authorId="0" shapeId="0">
      <text>
        <r>
          <rPr>
            <b/>
            <sz val="9"/>
            <color indexed="81"/>
            <rFont val="ＭＳ Ｐゴシック"/>
            <family val="3"/>
            <charset val="128"/>
          </rPr>
          <t>見積書等から耐震化のための計画策定（耐震補強設計）に要する費用の総額を記入</t>
        </r>
      </text>
    </comment>
    <comment ref="N34" authorId="0" shapeId="0">
      <text>
        <r>
          <rPr>
            <b/>
            <sz val="9"/>
            <color indexed="81"/>
            <rFont val="ＭＳ Ｐゴシック"/>
            <family val="3"/>
            <charset val="128"/>
          </rPr>
          <t>見積書等から耐震化のための計画策定（耐震補強設計）に要する費用の総額を記入</t>
        </r>
      </text>
    </comment>
    <comment ref="D35" authorId="0" shapeId="0">
      <text>
        <r>
          <rPr>
            <b/>
            <sz val="9"/>
            <color indexed="81"/>
            <rFont val="ＭＳ Ｐゴシック"/>
            <family val="3"/>
            <charset val="128"/>
          </rPr>
          <t>地方公共団体から対象建築物について補助を受ける金額を記入</t>
        </r>
      </text>
    </comment>
    <comment ref="F35" authorId="0" shapeId="0">
      <text>
        <r>
          <rPr>
            <b/>
            <sz val="9"/>
            <color indexed="81"/>
            <rFont val="ＭＳ Ｐゴシック"/>
            <family val="3"/>
            <charset val="128"/>
          </rPr>
          <t>地方公共団体から対象建築物について補助を受ける金額を記入</t>
        </r>
      </text>
    </comment>
    <comment ref="L35" authorId="0" shapeId="0">
      <text>
        <r>
          <rPr>
            <b/>
            <sz val="9"/>
            <color indexed="81"/>
            <rFont val="ＭＳ Ｐゴシック"/>
            <family val="3"/>
            <charset val="128"/>
          </rPr>
          <t>地方公共団体から対象建築物について補助を受ける金額を記入</t>
        </r>
      </text>
    </comment>
    <comment ref="N35" authorId="0" shapeId="0">
      <text>
        <r>
          <rPr>
            <b/>
            <sz val="9"/>
            <color indexed="81"/>
            <rFont val="ＭＳ Ｐゴシック"/>
            <family val="3"/>
            <charset val="128"/>
          </rPr>
          <t>地方公共団体から対象建築物について補助を受ける金額を記入</t>
        </r>
      </text>
    </comment>
    <comment ref="T3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3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D36"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36"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36"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36"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37" authorId="0" shapeId="0">
      <text>
        <r>
          <rPr>
            <b/>
            <sz val="9"/>
            <color indexed="81"/>
            <rFont val="ＭＳ Ｐゴシック"/>
            <family val="3"/>
            <charset val="128"/>
          </rPr>
          <t>見積書等から耐震改修工事に要する費用の総額を記入</t>
        </r>
        <r>
          <rPr>
            <sz val="9"/>
            <color indexed="81"/>
            <rFont val="ＭＳ Ｐゴシック"/>
            <family val="3"/>
            <charset val="128"/>
          </rPr>
          <t xml:space="preserve">
</t>
        </r>
      </text>
    </comment>
    <comment ref="V37" authorId="0" shapeId="0">
      <text>
        <r>
          <rPr>
            <b/>
            <sz val="9"/>
            <color indexed="81"/>
            <rFont val="ＭＳ Ｐゴシック"/>
            <family val="3"/>
            <charset val="128"/>
          </rPr>
          <t>見積書等から耐震改修工事に要する費用の総額を記入</t>
        </r>
      </text>
    </comment>
    <comment ref="T38" authorId="0" shapeId="0">
      <text>
        <r>
          <rPr>
            <b/>
            <sz val="9"/>
            <color indexed="81"/>
            <rFont val="ＭＳ Ｐゴシック"/>
            <family val="3"/>
            <charset val="128"/>
          </rPr>
          <t>地方公共団体から対象建築物について補助を受ける金額を記入</t>
        </r>
      </text>
    </comment>
    <comment ref="V38" authorId="0" shapeId="0">
      <text>
        <r>
          <rPr>
            <b/>
            <sz val="9"/>
            <color indexed="81"/>
            <rFont val="ＭＳ Ｐゴシック"/>
            <family val="3"/>
            <charset val="128"/>
          </rPr>
          <t>地方公共団体から対象建築物について補助を受ける金額を記入</t>
        </r>
      </text>
    </comment>
    <comment ref="T3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3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D42"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42"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42"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42"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43"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43"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43" authorId="0" shapeId="0">
      <text>
        <r>
          <rPr>
            <b/>
            <sz val="9"/>
            <color indexed="81"/>
            <rFont val="ＭＳ Ｐゴシック"/>
            <family val="3"/>
            <charset val="128"/>
          </rPr>
          <t>見積書等から耐震化のための計画策定（耐震補強設計）に要する費用の総額を記入</t>
        </r>
      </text>
    </comment>
    <comment ref="N43" authorId="0" shapeId="0">
      <text>
        <r>
          <rPr>
            <b/>
            <sz val="9"/>
            <color indexed="81"/>
            <rFont val="ＭＳ Ｐゴシック"/>
            <family val="3"/>
            <charset val="128"/>
          </rPr>
          <t>見積書等から耐震化のための計画策定（耐震補強設計）に要する費用の総額を記入</t>
        </r>
      </text>
    </comment>
    <comment ref="D44" authorId="0" shapeId="0">
      <text>
        <r>
          <rPr>
            <b/>
            <sz val="9"/>
            <color indexed="81"/>
            <rFont val="ＭＳ Ｐゴシック"/>
            <family val="3"/>
            <charset val="128"/>
          </rPr>
          <t>地方公共団体から対象建築物について補助を受ける金額を記入</t>
        </r>
      </text>
    </comment>
    <comment ref="F44" authorId="0" shapeId="0">
      <text>
        <r>
          <rPr>
            <b/>
            <sz val="9"/>
            <color indexed="81"/>
            <rFont val="ＭＳ Ｐゴシック"/>
            <family val="3"/>
            <charset val="128"/>
          </rPr>
          <t>地方公共団体から対象建築物について補助を受ける金額を記入</t>
        </r>
      </text>
    </comment>
    <comment ref="L44" authorId="0" shapeId="0">
      <text>
        <r>
          <rPr>
            <b/>
            <sz val="9"/>
            <color indexed="81"/>
            <rFont val="ＭＳ Ｐゴシック"/>
            <family val="3"/>
            <charset val="128"/>
          </rPr>
          <t>地方公共団体から対象建築物について補助を受ける金額を記入</t>
        </r>
      </text>
    </comment>
    <comment ref="N44" authorId="0" shapeId="0">
      <text>
        <r>
          <rPr>
            <b/>
            <sz val="9"/>
            <color indexed="81"/>
            <rFont val="ＭＳ Ｐゴシック"/>
            <family val="3"/>
            <charset val="128"/>
          </rPr>
          <t>地方公共団体から対象建築物について補助を受ける金額を記入</t>
        </r>
      </text>
    </comment>
    <comment ref="D45"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45"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45"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45"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4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4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4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4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5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5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D51"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51"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51"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51"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52"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52"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52" authorId="0" shapeId="0">
      <text>
        <r>
          <rPr>
            <b/>
            <sz val="9"/>
            <color indexed="81"/>
            <rFont val="ＭＳ Ｐゴシック"/>
            <family val="3"/>
            <charset val="128"/>
          </rPr>
          <t>見積書等から耐震化のための計画策定（耐震補強設計）に要する費用の総額を記入</t>
        </r>
      </text>
    </comment>
    <comment ref="N52" authorId="0" shapeId="0">
      <text>
        <r>
          <rPr>
            <b/>
            <sz val="9"/>
            <color indexed="81"/>
            <rFont val="ＭＳ Ｐゴシック"/>
            <family val="3"/>
            <charset val="128"/>
          </rPr>
          <t>見積書等から耐震化のための計画策定（耐震補強設計）に要する費用の総額を記入</t>
        </r>
      </text>
    </comment>
    <comment ref="T52" authorId="0" shapeId="0">
      <text>
        <r>
          <rPr>
            <b/>
            <sz val="9"/>
            <color indexed="81"/>
            <rFont val="ＭＳ Ｐゴシック"/>
            <family val="3"/>
            <charset val="128"/>
          </rPr>
          <t>見積書等から耐震改修工事に要する費用の総額を記入</t>
        </r>
      </text>
    </comment>
    <comment ref="V52" authorId="0" shapeId="0">
      <text>
        <r>
          <rPr>
            <b/>
            <sz val="9"/>
            <color indexed="81"/>
            <rFont val="ＭＳ Ｐゴシック"/>
            <family val="3"/>
            <charset val="128"/>
          </rPr>
          <t>見積書等から耐震改修工事に要する費用の総額を記入</t>
        </r>
      </text>
    </comment>
    <comment ref="D53" authorId="0" shapeId="0">
      <text>
        <r>
          <rPr>
            <b/>
            <sz val="9"/>
            <color indexed="81"/>
            <rFont val="ＭＳ Ｐゴシック"/>
            <family val="3"/>
            <charset val="128"/>
          </rPr>
          <t>地方公共団体から対象建築物について補助を受ける金額を記入</t>
        </r>
      </text>
    </comment>
    <comment ref="F53" authorId="0" shapeId="0">
      <text>
        <r>
          <rPr>
            <b/>
            <sz val="9"/>
            <color indexed="81"/>
            <rFont val="ＭＳ Ｐゴシック"/>
            <family val="3"/>
            <charset val="128"/>
          </rPr>
          <t>地方公共団体から対象建築物について補助を受ける金額を記入</t>
        </r>
      </text>
    </comment>
    <comment ref="L53" authorId="0" shapeId="0">
      <text>
        <r>
          <rPr>
            <b/>
            <sz val="9"/>
            <color indexed="81"/>
            <rFont val="ＭＳ Ｐゴシック"/>
            <family val="3"/>
            <charset val="128"/>
          </rPr>
          <t>地方公共団体から対象建築物について補助を受ける金額を記入</t>
        </r>
      </text>
    </comment>
    <comment ref="N53" authorId="0" shapeId="0">
      <text>
        <r>
          <rPr>
            <b/>
            <sz val="9"/>
            <color indexed="81"/>
            <rFont val="ＭＳ Ｐゴシック"/>
            <family val="3"/>
            <charset val="128"/>
          </rPr>
          <t>地方公共団体から対象建築物について補助を受ける金額を記入</t>
        </r>
      </text>
    </comment>
    <comment ref="T53" authorId="0" shapeId="0">
      <text>
        <r>
          <rPr>
            <b/>
            <sz val="9"/>
            <color indexed="81"/>
            <rFont val="ＭＳ Ｐゴシック"/>
            <family val="3"/>
            <charset val="128"/>
          </rPr>
          <t>地方公共団体から対象建築物について補助を受ける金額を記入</t>
        </r>
      </text>
    </comment>
    <comment ref="V53" authorId="0" shapeId="0">
      <text>
        <r>
          <rPr>
            <b/>
            <sz val="9"/>
            <color indexed="81"/>
            <rFont val="ＭＳ Ｐゴシック"/>
            <family val="3"/>
            <charset val="128"/>
          </rPr>
          <t>地方公共団体から対象建築物について補助を受ける金額を記入</t>
        </r>
      </text>
    </comment>
    <comment ref="D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5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D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6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61"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61"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61" authorId="0" shapeId="0">
      <text>
        <r>
          <rPr>
            <b/>
            <sz val="9"/>
            <color indexed="81"/>
            <rFont val="ＭＳ Ｐゴシック"/>
            <family val="3"/>
            <charset val="128"/>
          </rPr>
          <t>見積書等から耐震化のための計画策定（耐震補強設計）に要する費用の総額を記入</t>
        </r>
      </text>
    </comment>
    <comment ref="N61" authorId="0" shapeId="0">
      <text>
        <r>
          <rPr>
            <b/>
            <sz val="9"/>
            <color indexed="81"/>
            <rFont val="ＭＳ Ｐゴシック"/>
            <family val="3"/>
            <charset val="128"/>
          </rPr>
          <t>見積書等から耐震化のための計画策定（耐震補強設計）に要する費用の総額を記入</t>
        </r>
      </text>
    </comment>
    <comment ref="T6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6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D62" authorId="0" shapeId="0">
      <text>
        <r>
          <rPr>
            <b/>
            <sz val="9"/>
            <color indexed="81"/>
            <rFont val="ＭＳ Ｐゴシック"/>
            <family val="3"/>
            <charset val="128"/>
          </rPr>
          <t>地方公共団体から対象建築物について補助を受ける金額を記入</t>
        </r>
      </text>
    </comment>
    <comment ref="F62" authorId="0" shapeId="0">
      <text>
        <r>
          <rPr>
            <b/>
            <sz val="9"/>
            <color indexed="81"/>
            <rFont val="ＭＳ Ｐゴシック"/>
            <family val="3"/>
            <charset val="128"/>
          </rPr>
          <t>地方公共団体から対象建築物について補助を受ける金額を記入</t>
        </r>
      </text>
    </comment>
    <comment ref="L62" authorId="0" shapeId="0">
      <text>
        <r>
          <rPr>
            <b/>
            <sz val="9"/>
            <color indexed="81"/>
            <rFont val="ＭＳ Ｐゴシック"/>
            <family val="3"/>
            <charset val="128"/>
          </rPr>
          <t>地方公共団体から対象建築物について補助を受ける金額を記入</t>
        </r>
      </text>
    </comment>
    <comment ref="N62" authorId="0" shapeId="0">
      <text>
        <r>
          <rPr>
            <b/>
            <sz val="9"/>
            <color indexed="81"/>
            <rFont val="ＭＳ Ｐゴシック"/>
            <family val="3"/>
            <charset val="128"/>
          </rPr>
          <t>地方公共団体から対象建築物について補助を受ける金額を記入</t>
        </r>
      </text>
    </comment>
    <comment ref="D63"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63"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63"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63"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6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6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67" authorId="0" shapeId="0">
      <text>
        <r>
          <rPr>
            <b/>
            <sz val="9"/>
            <color indexed="81"/>
            <rFont val="ＭＳ Ｐゴシック"/>
            <family val="3"/>
            <charset val="128"/>
          </rPr>
          <t>見積書等から耐震改修工事に要する費用の総額を記入</t>
        </r>
      </text>
    </comment>
    <comment ref="V67" authorId="0" shapeId="0">
      <text>
        <r>
          <rPr>
            <b/>
            <sz val="9"/>
            <color indexed="81"/>
            <rFont val="ＭＳ Ｐゴシック"/>
            <family val="3"/>
            <charset val="128"/>
          </rPr>
          <t>見積書等から耐震改修工事に要する費用の総額を記入</t>
        </r>
      </text>
    </comment>
    <comment ref="T68" authorId="0" shapeId="0">
      <text>
        <r>
          <rPr>
            <b/>
            <sz val="9"/>
            <color indexed="81"/>
            <rFont val="ＭＳ Ｐゴシック"/>
            <family val="3"/>
            <charset val="128"/>
          </rPr>
          <t>地方公共団体から対象建築物について補助を受ける金額を記入</t>
        </r>
      </text>
    </comment>
    <comment ref="V68" authorId="0" shapeId="0">
      <text>
        <r>
          <rPr>
            <b/>
            <sz val="9"/>
            <color indexed="81"/>
            <rFont val="ＭＳ Ｐゴシック"/>
            <family val="3"/>
            <charset val="128"/>
          </rPr>
          <t>地方公共団体から対象建築物について補助を受ける金額を記入</t>
        </r>
      </text>
    </comment>
    <comment ref="D69"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69"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69"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69"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6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6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D70"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70"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70" authorId="0" shapeId="0">
      <text>
        <r>
          <rPr>
            <b/>
            <sz val="9"/>
            <color indexed="81"/>
            <rFont val="ＭＳ Ｐゴシック"/>
            <family val="3"/>
            <charset val="128"/>
          </rPr>
          <t>見積書等から耐震化のための計画策定（耐震補強設計）に要する費用の総額を記入</t>
        </r>
      </text>
    </comment>
    <comment ref="N70" authorId="0" shapeId="0">
      <text>
        <r>
          <rPr>
            <b/>
            <sz val="9"/>
            <color indexed="81"/>
            <rFont val="ＭＳ Ｐゴシック"/>
            <family val="3"/>
            <charset val="128"/>
          </rPr>
          <t>見積書等から耐震化のための計画策定（耐震補強設計）に要する費用の総額を記入</t>
        </r>
      </text>
    </comment>
    <comment ref="D71" authorId="0" shapeId="0">
      <text>
        <r>
          <rPr>
            <b/>
            <sz val="9"/>
            <color indexed="81"/>
            <rFont val="ＭＳ Ｐゴシック"/>
            <family val="3"/>
            <charset val="128"/>
          </rPr>
          <t>地方公共団体から対象建築物について補助を受ける金額を記入</t>
        </r>
      </text>
    </comment>
    <comment ref="F71" authorId="0" shapeId="0">
      <text>
        <r>
          <rPr>
            <b/>
            <sz val="9"/>
            <color indexed="81"/>
            <rFont val="ＭＳ Ｐゴシック"/>
            <family val="3"/>
            <charset val="128"/>
          </rPr>
          <t>地方公共団体から対象建築物について補助を受ける金額を記入</t>
        </r>
      </text>
    </comment>
    <comment ref="L71" authorId="0" shapeId="0">
      <text>
        <r>
          <rPr>
            <b/>
            <sz val="9"/>
            <color indexed="81"/>
            <rFont val="ＭＳ Ｐゴシック"/>
            <family val="3"/>
            <charset val="128"/>
          </rPr>
          <t>地方公共団体から対象建築物について補助を受ける金額を記入</t>
        </r>
      </text>
    </comment>
    <comment ref="N71" authorId="0" shapeId="0">
      <text>
        <r>
          <rPr>
            <b/>
            <sz val="9"/>
            <color indexed="81"/>
            <rFont val="ＭＳ Ｐゴシック"/>
            <family val="3"/>
            <charset val="128"/>
          </rPr>
          <t>地方公共団体から対象建築物について補助を受ける金額を記入</t>
        </r>
      </text>
    </comment>
    <comment ref="D72"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72"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72"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72"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7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7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7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7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D78"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78"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78"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78"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79"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79"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79" authorId="0" shapeId="0">
      <text>
        <r>
          <rPr>
            <b/>
            <sz val="9"/>
            <color indexed="81"/>
            <rFont val="ＭＳ Ｐゴシック"/>
            <family val="3"/>
            <charset val="128"/>
          </rPr>
          <t>見積書等から耐震化のための計画策定（耐震補強設計）に要する費用の総額を記入</t>
        </r>
      </text>
    </comment>
    <comment ref="N79" authorId="0" shapeId="0">
      <text>
        <r>
          <rPr>
            <b/>
            <sz val="9"/>
            <color indexed="81"/>
            <rFont val="ＭＳ Ｐゴシック"/>
            <family val="3"/>
            <charset val="128"/>
          </rPr>
          <t>見積書等から耐震化のための計画策定（耐震補強設計）に要する費用の総額を記入</t>
        </r>
      </text>
    </comment>
    <comment ref="D80" authorId="0" shapeId="0">
      <text>
        <r>
          <rPr>
            <b/>
            <sz val="9"/>
            <color indexed="81"/>
            <rFont val="ＭＳ Ｐゴシック"/>
            <family val="3"/>
            <charset val="128"/>
          </rPr>
          <t>地方公共団体から対象建築物について補助を受ける金額を記入</t>
        </r>
      </text>
    </comment>
    <comment ref="F80" authorId="0" shapeId="0">
      <text>
        <r>
          <rPr>
            <b/>
            <sz val="9"/>
            <color indexed="81"/>
            <rFont val="ＭＳ Ｐゴシック"/>
            <family val="3"/>
            <charset val="128"/>
          </rPr>
          <t>地方公共団体から対象建築物について補助を受ける金額を記入</t>
        </r>
      </text>
    </comment>
    <comment ref="L80" authorId="0" shapeId="0">
      <text>
        <r>
          <rPr>
            <b/>
            <sz val="9"/>
            <color indexed="81"/>
            <rFont val="ＭＳ Ｐゴシック"/>
            <family val="3"/>
            <charset val="128"/>
          </rPr>
          <t>地方公共団体から対象建築物について補助を受ける金額を記入</t>
        </r>
      </text>
    </comment>
    <comment ref="N80" authorId="0" shapeId="0">
      <text>
        <r>
          <rPr>
            <b/>
            <sz val="9"/>
            <color indexed="81"/>
            <rFont val="ＭＳ Ｐゴシック"/>
            <family val="3"/>
            <charset val="128"/>
          </rPr>
          <t>地方公共団体から対象建築物について補助を受ける金額を記入</t>
        </r>
      </text>
    </comment>
    <comment ref="T8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8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D81"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81"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81"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81"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82" authorId="0" shapeId="0">
      <text>
        <r>
          <rPr>
            <b/>
            <sz val="9"/>
            <color indexed="81"/>
            <rFont val="ＭＳ Ｐゴシック"/>
            <family val="3"/>
            <charset val="128"/>
          </rPr>
          <t>見積書等から耐震改修工事に要する費用の総額を記入</t>
        </r>
      </text>
    </comment>
    <comment ref="V82" authorId="0" shapeId="0">
      <text>
        <r>
          <rPr>
            <b/>
            <sz val="9"/>
            <color indexed="81"/>
            <rFont val="ＭＳ Ｐゴシック"/>
            <family val="3"/>
            <charset val="128"/>
          </rPr>
          <t>見積書等から耐震改修工事に要する費用の総額を記入</t>
        </r>
      </text>
    </comment>
    <comment ref="T83" authorId="0" shapeId="0">
      <text>
        <r>
          <rPr>
            <b/>
            <sz val="9"/>
            <color indexed="81"/>
            <rFont val="ＭＳ Ｐゴシック"/>
            <family val="3"/>
            <charset val="128"/>
          </rPr>
          <t>地方公共団体から対象建築物について補助を受ける金額を記入</t>
        </r>
      </text>
    </comment>
    <comment ref="V83" authorId="0" shapeId="0">
      <text>
        <r>
          <rPr>
            <b/>
            <sz val="9"/>
            <color indexed="81"/>
            <rFont val="ＭＳ Ｐゴシック"/>
            <family val="3"/>
            <charset val="128"/>
          </rPr>
          <t>地方公共団体から対象建築物について補助を受ける金額を記入</t>
        </r>
      </text>
    </comment>
    <comment ref="T8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8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D87"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87"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87"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87"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88"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88"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88" authorId="0" shapeId="0">
      <text>
        <r>
          <rPr>
            <b/>
            <sz val="9"/>
            <color indexed="81"/>
            <rFont val="ＭＳ Ｐゴシック"/>
            <family val="3"/>
            <charset val="128"/>
          </rPr>
          <t>見積書等から見積書等から耐震化のための計画策定（耐震補強設計）に要する費用の総額を記入</t>
        </r>
      </text>
    </comment>
    <comment ref="N88" authorId="0" shapeId="0">
      <text>
        <r>
          <rPr>
            <b/>
            <sz val="9"/>
            <color indexed="81"/>
            <rFont val="ＭＳ Ｐゴシック"/>
            <family val="3"/>
            <charset val="128"/>
          </rPr>
          <t>見積書等から見積書等から耐震化のための計画策定（耐震補強設計）に要する費用の総額を記入</t>
        </r>
      </text>
    </comment>
    <comment ref="D89" authorId="0" shapeId="0">
      <text>
        <r>
          <rPr>
            <b/>
            <sz val="9"/>
            <color indexed="81"/>
            <rFont val="ＭＳ Ｐゴシック"/>
            <family val="3"/>
            <charset val="128"/>
          </rPr>
          <t>地方公共団体から対象建築物について補助を受ける金額を記入</t>
        </r>
      </text>
    </comment>
    <comment ref="F89" authorId="0" shapeId="0">
      <text>
        <r>
          <rPr>
            <b/>
            <sz val="9"/>
            <color indexed="81"/>
            <rFont val="ＭＳ Ｐゴシック"/>
            <family val="3"/>
            <charset val="128"/>
          </rPr>
          <t>地方公共団体から対象建築物について補助を受ける金額を記入</t>
        </r>
      </text>
    </comment>
    <comment ref="L89" authorId="0" shapeId="0">
      <text>
        <r>
          <rPr>
            <b/>
            <sz val="9"/>
            <color indexed="81"/>
            <rFont val="ＭＳ Ｐゴシック"/>
            <family val="3"/>
            <charset val="128"/>
          </rPr>
          <t>地方公共団体から対象建築物について補助を受ける金額を記入</t>
        </r>
      </text>
    </comment>
    <comment ref="N89" authorId="0" shapeId="0">
      <text>
        <r>
          <rPr>
            <b/>
            <sz val="9"/>
            <color indexed="81"/>
            <rFont val="ＭＳ Ｐゴシック"/>
            <family val="3"/>
            <charset val="128"/>
          </rPr>
          <t>地方公共団体から対象建築物について補助を受ける金額を記入</t>
        </r>
      </text>
    </comment>
    <comment ref="D90"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90"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90"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90"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9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9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9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9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9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9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D96"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F96"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L96"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N96"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D97"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F97"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L97" authorId="0" shapeId="0">
      <text>
        <r>
          <rPr>
            <b/>
            <sz val="9"/>
            <color indexed="81"/>
            <rFont val="ＭＳ Ｐゴシック"/>
            <family val="3"/>
            <charset val="128"/>
          </rPr>
          <t>見積書等から耐震化のための計画策定（耐震補強設計）に要する費用の総額を記入</t>
        </r>
      </text>
    </comment>
    <comment ref="N97" authorId="0" shapeId="0">
      <text>
        <r>
          <rPr>
            <b/>
            <sz val="9"/>
            <color indexed="81"/>
            <rFont val="ＭＳ Ｐゴシック"/>
            <family val="3"/>
            <charset val="128"/>
          </rPr>
          <t>見積書等から耐震化のための計画策定（耐震補強設計）に要する費用の総額を記入</t>
        </r>
      </text>
    </comment>
    <comment ref="T97" authorId="0" shapeId="0">
      <text>
        <r>
          <rPr>
            <b/>
            <sz val="9"/>
            <color indexed="81"/>
            <rFont val="ＭＳ Ｐゴシック"/>
            <family val="3"/>
            <charset val="128"/>
          </rPr>
          <t>見積書等から耐震改修工事に要する費用の総額を記入</t>
        </r>
      </text>
    </comment>
    <comment ref="V97" authorId="0" shapeId="0">
      <text>
        <r>
          <rPr>
            <b/>
            <sz val="9"/>
            <color indexed="81"/>
            <rFont val="ＭＳ Ｐゴシック"/>
            <family val="3"/>
            <charset val="128"/>
          </rPr>
          <t>見積書等から耐震改修工事に要する費用の総額を記入</t>
        </r>
      </text>
    </comment>
    <comment ref="D98" authorId="0" shapeId="0">
      <text>
        <r>
          <rPr>
            <b/>
            <sz val="9"/>
            <color indexed="81"/>
            <rFont val="ＭＳ Ｐゴシック"/>
            <family val="3"/>
            <charset val="128"/>
          </rPr>
          <t>地方公共団体から対象建築物について補助を受ける金額を記入</t>
        </r>
      </text>
    </comment>
    <comment ref="F98" authorId="0" shapeId="0">
      <text>
        <r>
          <rPr>
            <b/>
            <sz val="9"/>
            <color indexed="81"/>
            <rFont val="ＭＳ Ｐゴシック"/>
            <family val="3"/>
            <charset val="128"/>
          </rPr>
          <t>地方公共団体から対象建築物について補助を受ける金額を記入</t>
        </r>
      </text>
    </comment>
    <comment ref="L98" authorId="0" shapeId="0">
      <text>
        <r>
          <rPr>
            <b/>
            <sz val="9"/>
            <color indexed="81"/>
            <rFont val="ＭＳ Ｐゴシック"/>
            <family val="3"/>
            <charset val="128"/>
          </rPr>
          <t>地方公共団体から対象建築物について補助を受ける金額を記入</t>
        </r>
      </text>
    </comment>
    <comment ref="N98" authorId="0" shapeId="0">
      <text>
        <r>
          <rPr>
            <b/>
            <sz val="9"/>
            <color indexed="81"/>
            <rFont val="ＭＳ Ｐゴシック"/>
            <family val="3"/>
            <charset val="128"/>
          </rPr>
          <t>地方公共団体から対象建築物について補助を受ける金額を記入</t>
        </r>
      </text>
    </comment>
    <comment ref="T98" authorId="0" shapeId="0">
      <text>
        <r>
          <rPr>
            <b/>
            <sz val="9"/>
            <color indexed="81"/>
            <rFont val="ＭＳ Ｐゴシック"/>
            <family val="3"/>
            <charset val="128"/>
          </rPr>
          <t>地方公共団体から対象建築物について補助を受ける金額を記入</t>
        </r>
      </text>
    </comment>
    <comment ref="V98" authorId="0" shapeId="0">
      <text>
        <r>
          <rPr>
            <b/>
            <sz val="9"/>
            <color indexed="81"/>
            <rFont val="ＭＳ Ｐゴシック"/>
            <family val="3"/>
            <charset val="128"/>
          </rPr>
          <t>地方公共団体から対象建築物について補助を受ける金額を記入</t>
        </r>
      </text>
    </comment>
    <comment ref="D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F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L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N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9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10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10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10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10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11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11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112" authorId="0" shapeId="0">
      <text>
        <r>
          <rPr>
            <b/>
            <sz val="9"/>
            <color indexed="81"/>
            <rFont val="ＭＳ Ｐゴシック"/>
            <family val="3"/>
            <charset val="128"/>
          </rPr>
          <t>見積書等から耐震改修工事に要する費用の総額を記入</t>
        </r>
      </text>
    </comment>
    <comment ref="V112" authorId="0" shapeId="0">
      <text>
        <r>
          <rPr>
            <b/>
            <sz val="9"/>
            <color indexed="81"/>
            <rFont val="ＭＳ Ｐゴシック"/>
            <family val="3"/>
            <charset val="128"/>
          </rPr>
          <t>見積書等から耐震診断移用する費用の総額を記入</t>
        </r>
        <r>
          <rPr>
            <sz val="9"/>
            <color indexed="81"/>
            <rFont val="ＭＳ Ｐゴシック"/>
            <family val="3"/>
            <charset val="128"/>
          </rPr>
          <t xml:space="preserve">
</t>
        </r>
      </text>
    </comment>
    <comment ref="T113" authorId="0" shapeId="0">
      <text>
        <r>
          <rPr>
            <b/>
            <sz val="9"/>
            <color indexed="81"/>
            <rFont val="ＭＳ Ｐゴシック"/>
            <family val="3"/>
            <charset val="128"/>
          </rPr>
          <t>地方公共団体から対象建築物について補助を受ける金額を記入</t>
        </r>
      </text>
    </comment>
    <comment ref="V113" authorId="0" shapeId="0">
      <text>
        <r>
          <rPr>
            <b/>
            <sz val="9"/>
            <color indexed="81"/>
            <rFont val="ＭＳ Ｐゴシック"/>
            <family val="3"/>
            <charset val="128"/>
          </rPr>
          <t>地方公共団体から対象建築物について補助を受ける金額を記入</t>
        </r>
      </text>
    </comment>
    <comment ref="T11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11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12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12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12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12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12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12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127" authorId="0" shapeId="0">
      <text>
        <r>
          <rPr>
            <b/>
            <sz val="9"/>
            <color indexed="81"/>
            <rFont val="ＭＳ Ｐゴシック"/>
            <family val="3"/>
            <charset val="128"/>
          </rPr>
          <t>見積書等から耐震改修工事に要する費用の総額を記入</t>
        </r>
      </text>
    </comment>
    <comment ref="V127" authorId="0" shapeId="0">
      <text>
        <r>
          <rPr>
            <b/>
            <sz val="9"/>
            <color indexed="81"/>
            <rFont val="ＭＳ Ｐゴシック"/>
            <family val="3"/>
            <charset val="128"/>
          </rPr>
          <t>見積書等から耐震改修工事に要する費用の総額を記入</t>
        </r>
      </text>
    </comment>
    <comment ref="T128" authorId="0" shapeId="0">
      <text>
        <r>
          <rPr>
            <b/>
            <sz val="9"/>
            <color indexed="81"/>
            <rFont val="ＭＳ Ｐゴシック"/>
            <family val="3"/>
            <charset val="128"/>
          </rPr>
          <t>地方公共団体から対象建築物について補助を受ける金額を記入</t>
        </r>
      </text>
    </comment>
    <comment ref="V128" authorId="0" shapeId="0">
      <text>
        <r>
          <rPr>
            <b/>
            <sz val="9"/>
            <color indexed="81"/>
            <rFont val="ＭＳ Ｐゴシック"/>
            <family val="3"/>
            <charset val="128"/>
          </rPr>
          <t>地方公共団体から対象建築物について補助を受ける金額を記入</t>
        </r>
      </text>
    </comment>
    <comment ref="T12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12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13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135"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13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136"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14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140"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142" authorId="0" shapeId="0">
      <text>
        <r>
          <rPr>
            <b/>
            <sz val="9"/>
            <color indexed="81"/>
            <rFont val="ＭＳ Ｐゴシック"/>
            <family val="3"/>
            <charset val="128"/>
          </rPr>
          <t>見積書等から耐震改修工事に要する費用の総額を記入</t>
        </r>
      </text>
    </comment>
    <comment ref="V142" authorId="0" shapeId="0">
      <text>
        <r>
          <rPr>
            <b/>
            <sz val="9"/>
            <color indexed="81"/>
            <rFont val="ＭＳ Ｐゴシック"/>
            <family val="3"/>
            <charset val="128"/>
          </rPr>
          <t>見積書等から耐震改修工事に要する費用の総額を記入</t>
        </r>
      </text>
    </comment>
    <comment ref="T143" authorId="0" shapeId="0">
      <text>
        <r>
          <rPr>
            <b/>
            <sz val="9"/>
            <color indexed="81"/>
            <rFont val="ＭＳ Ｐゴシック"/>
            <family val="3"/>
            <charset val="128"/>
          </rPr>
          <t>地方公共団体から対象建築物について補助を受ける金額を記入</t>
        </r>
      </text>
    </comment>
    <comment ref="V143" authorId="0" shapeId="0">
      <text>
        <r>
          <rPr>
            <b/>
            <sz val="9"/>
            <color indexed="81"/>
            <rFont val="ＭＳ Ｐゴシック"/>
            <family val="3"/>
            <charset val="128"/>
          </rPr>
          <t>地方公共団体から対象建築物について補助を受ける金額を記入</t>
        </r>
      </text>
    </comment>
    <comment ref="T14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144"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T15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V150" authorId="0" shapeId="0">
      <text>
        <r>
          <rPr>
            <b/>
            <sz val="9"/>
            <color indexed="81"/>
            <rFont val="ＭＳ Ｐゴシック"/>
            <family val="3"/>
            <charset val="128"/>
          </rPr>
          <t>対象建築物の延べ床面積(</t>
        </r>
        <r>
          <rPr>
            <b/>
            <u/>
            <sz val="9"/>
            <color indexed="10"/>
            <rFont val="ＭＳ Ｐゴシック"/>
            <family val="3"/>
            <charset val="128"/>
          </rPr>
          <t>小数点以下２位まで</t>
        </r>
        <r>
          <rPr>
            <b/>
            <sz val="9"/>
            <color indexed="81"/>
            <rFont val="ＭＳ Ｐゴシック"/>
            <family val="3"/>
            <charset val="128"/>
          </rPr>
          <t>）を記入</t>
        </r>
      </text>
    </comment>
    <comment ref="T15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V151" authorId="0" shapeId="0">
      <text>
        <r>
          <rPr>
            <b/>
            <sz val="9"/>
            <color indexed="81"/>
            <rFont val="ＭＳ Ｐゴシック"/>
            <family val="3"/>
            <charset val="128"/>
          </rPr>
          <t xml:space="preserve">・建築物：50,300円／㎡
・マンション：49,300円／㎡
・住宅（マンションを除く）：33,500円／㎡
（密集市街地内で防火改修工事を併せて行うものは50,250円／㎡）
・免震工法等特殊な工法：82,300円／㎡
</t>
        </r>
      </text>
    </comment>
    <comment ref="T15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V155" authorId="0" shapeId="0">
      <text>
        <r>
          <rPr>
            <b/>
            <sz val="9"/>
            <color indexed="81"/>
            <rFont val="ＭＳ Ｐゴシック"/>
            <family val="3"/>
            <charset val="128"/>
          </rPr>
          <t>対象天井面積(</t>
        </r>
        <r>
          <rPr>
            <b/>
            <u/>
            <sz val="9"/>
            <color indexed="10"/>
            <rFont val="ＭＳ Ｐゴシック"/>
            <family val="3"/>
            <charset val="128"/>
          </rPr>
          <t>小数点以下２位まで</t>
        </r>
        <r>
          <rPr>
            <b/>
            <sz val="9"/>
            <color indexed="81"/>
            <rFont val="ＭＳ Ｐゴシック"/>
            <family val="3"/>
            <charset val="128"/>
          </rPr>
          <t>）を記入</t>
        </r>
      </text>
    </comment>
    <comment ref="T157" authorId="0" shapeId="0">
      <text>
        <r>
          <rPr>
            <b/>
            <sz val="9"/>
            <color indexed="81"/>
            <rFont val="ＭＳ Ｐゴシック"/>
            <family val="3"/>
            <charset val="128"/>
          </rPr>
          <t>見積書等から耐震改修工事に要する費用の総額を記入</t>
        </r>
      </text>
    </comment>
    <comment ref="V157" authorId="0" shapeId="0">
      <text>
        <r>
          <rPr>
            <b/>
            <sz val="9"/>
            <color indexed="81"/>
            <rFont val="ＭＳ Ｐゴシック"/>
            <family val="3"/>
            <charset val="128"/>
          </rPr>
          <t>見積書等から耐震改修工事に要する費用の総額を記入</t>
        </r>
      </text>
    </comment>
    <comment ref="T158" authorId="0" shapeId="0">
      <text>
        <r>
          <rPr>
            <b/>
            <sz val="9"/>
            <color indexed="81"/>
            <rFont val="ＭＳ Ｐゴシック"/>
            <family val="3"/>
            <charset val="128"/>
          </rPr>
          <t>地方公共団体から対象建築物について補助を受ける金額を記入</t>
        </r>
      </text>
    </comment>
    <comment ref="V158" authorId="0" shapeId="0">
      <text>
        <r>
          <rPr>
            <b/>
            <sz val="9"/>
            <color indexed="81"/>
            <rFont val="ＭＳ Ｐゴシック"/>
            <family val="3"/>
            <charset val="128"/>
          </rPr>
          <t>地方公共団体から対象建築物について補助を受ける金額を記入</t>
        </r>
      </text>
    </comment>
    <comment ref="T15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 ref="V159" authorId="0" shapeId="0">
      <text>
        <r>
          <rPr>
            <b/>
            <sz val="9"/>
            <color indexed="81"/>
            <rFont val="ＭＳ Ｐゴシック"/>
            <family val="3"/>
            <charset val="128"/>
          </rPr>
          <t xml:space="preserve">地方公共団体から対象建築物について補助を受ける金額のうち、国費の額を記入
</t>
        </r>
        <r>
          <rPr>
            <b/>
            <sz val="9"/>
            <color indexed="10"/>
            <rFont val="ＭＳ Ｐゴシック"/>
            <family val="3"/>
            <charset val="128"/>
          </rPr>
          <t>※国費については地方公共団体に確認</t>
        </r>
      </text>
    </comment>
  </commentList>
</comments>
</file>

<file path=xl/comments2.xml><?xml version="1.0" encoding="utf-8"?>
<comments xmlns="http://schemas.openxmlformats.org/spreadsheetml/2006/main">
  <authors>
    <author>関東地方整備局</author>
  </authors>
  <commentList>
    <comment ref="F3" authorId="0" shapeId="0">
      <text>
        <r>
          <rPr>
            <b/>
            <sz val="9"/>
            <color indexed="81"/>
            <rFont val="ＭＳ Ｐゴシック"/>
            <family val="3"/>
            <charset val="128"/>
          </rPr>
          <t>文書番号があれば入力
文書番号がなければ空欄</t>
        </r>
      </text>
    </comment>
    <comment ref="F4" authorId="0" shapeId="0">
      <text>
        <r>
          <rPr>
            <b/>
            <sz val="9"/>
            <color indexed="81"/>
            <rFont val="ＭＳ Ｐゴシック"/>
            <family val="3"/>
            <charset val="128"/>
          </rPr>
          <t>申請年月日（平成○○年○○月○○日）を入力</t>
        </r>
        <r>
          <rPr>
            <sz val="9"/>
            <color indexed="81"/>
            <rFont val="ＭＳ Ｐゴシック"/>
            <family val="3"/>
            <charset val="128"/>
          </rPr>
          <t xml:space="preserve">
</t>
        </r>
      </text>
    </comment>
    <comment ref="A28" authorId="0" shapeId="0">
      <text>
        <r>
          <rPr>
            <b/>
            <sz val="9"/>
            <color indexed="81"/>
            <rFont val="ＭＳ Ｐゴシック"/>
            <family val="3"/>
            <charset val="128"/>
          </rPr>
          <t>リストから選択</t>
        </r>
      </text>
    </comment>
    <comment ref="C42" authorId="0" shapeId="0">
      <text>
        <r>
          <rPr>
            <b/>
            <sz val="9"/>
            <color indexed="81"/>
            <rFont val="ＭＳ Ｐゴシック"/>
            <family val="3"/>
            <charset val="128"/>
          </rPr>
          <t>申請に係る対象建築物の名称を記入
複数対象建築物がある場合は下記のように記入
例．対象建築物が３棟の場合：○○ビル外２棟</t>
        </r>
      </text>
    </comment>
  </commentList>
</comments>
</file>

<file path=xl/comments3.xml><?xml version="1.0" encoding="utf-8"?>
<comments xmlns="http://schemas.openxmlformats.org/spreadsheetml/2006/main">
  <authors>
    <author>関東地方整備局</author>
  </authors>
  <commentList>
    <comment ref="C19" authorId="0" shapeId="0">
      <text>
        <r>
          <rPr>
            <b/>
            <sz val="9"/>
            <color indexed="81"/>
            <rFont val="ＭＳ Ｐゴシック"/>
            <family val="3"/>
            <charset val="128"/>
          </rPr>
          <t>申請に係る対象建築物の名称を記入
複数対象建築物がある場合は下記のように記入
例．対象建築物が３棟の場合：○○ビル外２棟</t>
        </r>
      </text>
    </comment>
  </commentList>
</comments>
</file>

<file path=xl/comments4.xml><?xml version="1.0" encoding="utf-8"?>
<comments xmlns="http://schemas.openxmlformats.org/spreadsheetml/2006/main">
  <authors>
    <author>行政情報化推進課</author>
  </authors>
  <commentList>
    <comment ref="F16"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33"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50"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67"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84"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101"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118"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135"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152"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 ref="F169"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List>
</comments>
</file>

<file path=xl/comments5.xml><?xml version="1.0" encoding="utf-8"?>
<comments xmlns="http://schemas.openxmlformats.org/spreadsheetml/2006/main">
  <authors>
    <author>行政情報化推進課</author>
  </authors>
  <commentList>
    <comment ref="F16" authorId="0" shapeId="0">
      <text>
        <r>
          <rPr>
            <b/>
            <sz val="9"/>
            <color indexed="81"/>
            <rFont val="ＭＳ Ｐゴシック"/>
            <family val="3"/>
            <charset val="128"/>
          </rPr>
          <t>第３者評価等の通常の耐震診断に要する費用以外の費用がある場合の、１５４万円を限度とした加算額を記入</t>
        </r>
      </text>
    </comment>
  </commentList>
</comments>
</file>

<file path=xl/comments6.xml><?xml version="1.0" encoding="utf-8"?>
<comments xmlns="http://schemas.openxmlformats.org/spreadsheetml/2006/main">
  <authors>
    <author>関東地方整備局</author>
  </authors>
  <commentList>
    <comment ref="U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関東地方整備局</author>
  </authors>
  <commentList>
    <comment ref="U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関東地方整備局</author>
  </authors>
  <commentList>
    <comment ref="D8" authorId="0" shapeId="0">
      <text>
        <r>
          <rPr>
            <b/>
            <sz val="9"/>
            <color indexed="81"/>
            <rFont val="ＭＳ Ｐゴシック"/>
            <family val="3"/>
            <charset val="128"/>
          </rPr>
          <t>社会資本整備総合交付金（防災・安全交付金含む。）のうち住宅・建築物安全ストック形成事業の国費を記入</t>
        </r>
      </text>
    </comment>
    <comment ref="D9" authorId="0" shapeId="0">
      <text>
        <r>
          <rPr>
            <b/>
            <sz val="9"/>
            <color indexed="81"/>
            <rFont val="ＭＳ Ｐゴシック"/>
            <family val="3"/>
            <charset val="128"/>
          </rPr>
          <t>耐震対策緊急促進事業の国費を記入</t>
        </r>
        <r>
          <rPr>
            <sz val="9"/>
            <color indexed="81"/>
            <rFont val="ＭＳ Ｐゴシック"/>
            <family val="3"/>
            <charset val="128"/>
          </rPr>
          <t xml:space="preserve">
</t>
        </r>
      </text>
    </comment>
    <comment ref="D10" authorId="0" shapeId="0">
      <text>
        <r>
          <rPr>
            <b/>
            <sz val="9"/>
            <color indexed="81"/>
            <rFont val="ＭＳ Ｐゴシック"/>
            <family val="3"/>
            <charset val="128"/>
          </rPr>
          <t>社会資本整備総合交付金（防災・安全交付金を含む。）及び耐震対策緊急促進事業以外に国費を受けて事業を執行する場合にその国費を記入。</t>
        </r>
      </text>
    </comment>
    <comment ref="D12" authorId="0" shapeId="0">
      <text>
        <r>
          <rPr>
            <b/>
            <sz val="9"/>
            <color indexed="81"/>
            <rFont val="ＭＳ Ｐゴシック"/>
            <family val="3"/>
            <charset val="128"/>
          </rPr>
          <t>都道府県からの補助金がある場合、当該補助金の都道府県の地方負担額を記入。</t>
        </r>
      </text>
    </comment>
    <comment ref="D13" authorId="0" shapeId="0">
      <text>
        <r>
          <rPr>
            <b/>
            <sz val="9"/>
            <color indexed="81"/>
            <rFont val="ＭＳ Ｐゴシック"/>
            <family val="3"/>
            <charset val="128"/>
          </rPr>
          <t>市区町村からの補助金がある場合、当該補助金の市区町村の地方負担額を記入。</t>
        </r>
      </text>
    </comment>
    <comment ref="D16" authorId="0" shapeId="0">
      <text>
        <r>
          <rPr>
            <b/>
            <sz val="9"/>
            <color indexed="81"/>
            <rFont val="ＭＳ Ｐゴシック"/>
            <family val="3"/>
            <charset val="128"/>
          </rPr>
          <t>申請者が負担する額を記入。</t>
        </r>
      </text>
    </comment>
    <comment ref="D17" authorId="0" shapeId="0">
      <text>
        <r>
          <rPr>
            <b/>
            <sz val="9"/>
            <color indexed="81"/>
            <rFont val="ＭＳ Ｐゴシック"/>
            <family val="3"/>
            <charset val="128"/>
          </rPr>
          <t>上記の区分に当てはまらない財源があれば、その額を記入。</t>
        </r>
      </text>
    </comment>
    <comment ref="D18" authorId="0" shapeId="0">
      <text>
        <r>
          <rPr>
            <b/>
            <sz val="9"/>
            <color indexed="81"/>
            <rFont val="ＭＳ Ｐゴシック"/>
            <family val="3"/>
            <charset val="128"/>
          </rPr>
          <t>実際に耐震診断・補強設計・耐震改修等に要する費用と一致</t>
        </r>
      </text>
    </comment>
  </commentList>
</comments>
</file>

<file path=xl/sharedStrings.xml><?xml version="1.0" encoding="utf-8"?>
<sst xmlns="http://schemas.openxmlformats.org/spreadsheetml/2006/main" count="4792" uniqueCount="372">
  <si>
    <t>様式２－１</t>
    <rPh sb="0" eb="2">
      <t>ヨウシキ</t>
    </rPh>
    <phoneticPr fontId="2"/>
  </si>
  <si>
    <t>印</t>
    <rPh sb="0" eb="1">
      <t>イン</t>
    </rPh>
    <phoneticPr fontId="2"/>
  </si>
  <si>
    <t>番号</t>
    <rPh sb="0" eb="2">
      <t>バンゴウ</t>
    </rPh>
    <phoneticPr fontId="2"/>
  </si>
  <si>
    <t>年月日</t>
    <rPh sb="0" eb="3">
      <t>ネンガッピ</t>
    </rPh>
    <phoneticPr fontId="2"/>
  </si>
  <si>
    <t>様式２－２</t>
    <rPh sb="0" eb="2">
      <t>ヨウシキ</t>
    </rPh>
    <phoneticPr fontId="2"/>
  </si>
  <si>
    <t>年度</t>
    <rPh sb="0" eb="2">
      <t>ネンド</t>
    </rPh>
    <phoneticPr fontId="2"/>
  </si>
  <si>
    <t>申請者名</t>
    <rPh sb="0" eb="3">
      <t>シンセイシャ</t>
    </rPh>
    <rPh sb="3" eb="4">
      <t>メイ</t>
    </rPh>
    <phoneticPr fontId="2"/>
  </si>
  <si>
    <t>法人名・団体名</t>
    <rPh sb="0" eb="2">
      <t>ホウジン</t>
    </rPh>
    <rPh sb="2" eb="3">
      <t>メイ</t>
    </rPh>
    <rPh sb="4" eb="7">
      <t>ダンタイメイ</t>
    </rPh>
    <phoneticPr fontId="2"/>
  </si>
  <si>
    <t>代表者名・個人名</t>
    <rPh sb="0" eb="3">
      <t>ダイヒョウシャ</t>
    </rPh>
    <rPh sb="3" eb="4">
      <t>メイ</t>
    </rPh>
    <rPh sb="5" eb="7">
      <t>コジン</t>
    </rPh>
    <rPh sb="7" eb="8">
      <t>メイ</t>
    </rPh>
    <phoneticPr fontId="2"/>
  </si>
  <si>
    <t>耐震診断</t>
    <rPh sb="0" eb="2">
      <t>タイシン</t>
    </rPh>
    <rPh sb="2" eb="4">
      <t>シンダン</t>
    </rPh>
    <phoneticPr fontId="2"/>
  </si>
  <si>
    <t>都道府県名</t>
    <rPh sb="0" eb="4">
      <t>トドウフケン</t>
    </rPh>
    <rPh sb="4" eb="5">
      <t>メイ</t>
    </rPh>
    <phoneticPr fontId="2"/>
  </si>
  <si>
    <t>市町村名</t>
    <rPh sb="0" eb="4">
      <t>シチョウソンメイ</t>
    </rPh>
    <phoneticPr fontId="2"/>
  </si>
  <si>
    <t>耐震診断・補強設計・耐震改修対象建築物の名称</t>
    <rPh sb="0" eb="2">
      <t>タイシン</t>
    </rPh>
    <rPh sb="2" eb="4">
      <t>シンダン</t>
    </rPh>
    <rPh sb="5" eb="7">
      <t>ホキョウ</t>
    </rPh>
    <rPh sb="7" eb="9">
      <t>セッケイ</t>
    </rPh>
    <rPh sb="10" eb="12">
      <t>タイシン</t>
    </rPh>
    <rPh sb="12" eb="14">
      <t>カイシュウ</t>
    </rPh>
    <rPh sb="14" eb="16">
      <t>タイショウ</t>
    </rPh>
    <rPh sb="16" eb="19">
      <t>ケンチクブツ</t>
    </rPh>
    <rPh sb="20" eb="22">
      <t>メイショウ</t>
    </rPh>
    <phoneticPr fontId="2"/>
  </si>
  <si>
    <t>補助金額</t>
    <rPh sb="0" eb="3">
      <t>ホジョキン</t>
    </rPh>
    <rPh sb="3" eb="4">
      <t>ガク</t>
    </rPh>
    <phoneticPr fontId="2"/>
  </si>
  <si>
    <t>摘要</t>
    <rPh sb="0" eb="2">
      <t>テキヨウ</t>
    </rPh>
    <phoneticPr fontId="2"/>
  </si>
  <si>
    <t>（単位：千円）</t>
    <rPh sb="1" eb="3">
      <t>タンイ</t>
    </rPh>
    <rPh sb="4" eb="6">
      <t>センエン</t>
    </rPh>
    <phoneticPr fontId="2"/>
  </si>
  <si>
    <t>対象建築物の事業実施計画</t>
    <rPh sb="0" eb="2">
      <t>タイショウ</t>
    </rPh>
    <rPh sb="2" eb="5">
      <t>ケンチクブツ</t>
    </rPh>
    <rPh sb="6" eb="8">
      <t>ジギョウ</t>
    </rPh>
    <rPh sb="8" eb="10">
      <t>ジッシ</t>
    </rPh>
    <rPh sb="10" eb="12">
      <t>ケイカク</t>
    </rPh>
    <phoneticPr fontId="2"/>
  </si>
  <si>
    <t>所有者　　　氏名</t>
    <rPh sb="0" eb="3">
      <t>ショユウシャ</t>
    </rPh>
    <rPh sb="6" eb="8">
      <t>シメイ</t>
    </rPh>
    <phoneticPr fontId="2"/>
  </si>
  <si>
    <t>・対象建築物の概要</t>
    <rPh sb="1" eb="3">
      <t>タイショウ</t>
    </rPh>
    <rPh sb="3" eb="6">
      <t>ケンチクブツ</t>
    </rPh>
    <rPh sb="7" eb="9">
      <t>ガイヨウ</t>
    </rPh>
    <phoneticPr fontId="2"/>
  </si>
  <si>
    <t>名称</t>
    <rPh sb="0" eb="2">
      <t>メイショウ</t>
    </rPh>
    <phoneticPr fontId="2"/>
  </si>
  <si>
    <t>名</t>
    <rPh sb="0" eb="1">
      <t>メイ</t>
    </rPh>
    <phoneticPr fontId="2"/>
  </si>
  <si>
    <t>地名地番</t>
    <rPh sb="0" eb="2">
      <t>チメイ</t>
    </rPh>
    <rPh sb="2" eb="4">
      <t>チバン</t>
    </rPh>
    <phoneticPr fontId="2"/>
  </si>
  <si>
    <t>↑都道府県名より記入してください。</t>
    <rPh sb="1" eb="5">
      <t>トドウフケン</t>
    </rPh>
    <rPh sb="5" eb="6">
      <t>メイ</t>
    </rPh>
    <rPh sb="8" eb="10">
      <t>キニュウ</t>
    </rPh>
    <phoneticPr fontId="2"/>
  </si>
  <si>
    <t>用途</t>
    <rPh sb="0" eb="2">
      <t>ヨウト</t>
    </rPh>
    <phoneticPr fontId="2"/>
  </si>
  <si>
    <t>構造・階数</t>
    <rPh sb="0" eb="2">
      <t>コウゾウ</t>
    </rPh>
    <rPh sb="3" eb="5">
      <t>カイスウ</t>
    </rPh>
    <phoneticPr fontId="2"/>
  </si>
  <si>
    <t>延べ床面積</t>
    <rPh sb="0" eb="1">
      <t>ノ</t>
    </rPh>
    <rPh sb="2" eb="5">
      <t>ユカメンセキ</t>
    </rPh>
    <phoneticPr fontId="2"/>
  </si>
  <si>
    <t>㎡</t>
    <phoneticPr fontId="2"/>
  </si>
  <si>
    <t>頃着工</t>
    <rPh sb="0" eb="1">
      <t>コロ</t>
    </rPh>
    <rPh sb="1" eb="3">
      <t>チャッコウ</t>
    </rPh>
    <phoneticPr fontId="2"/>
  </si>
  <si>
    <t>・事業に要する経費</t>
    <rPh sb="1" eb="3">
      <t>ジギョウ</t>
    </rPh>
    <rPh sb="4" eb="5">
      <t>ヨウ</t>
    </rPh>
    <rPh sb="7" eb="9">
      <t>ケイヒ</t>
    </rPh>
    <phoneticPr fontId="2"/>
  </si>
  <si>
    <t>項目</t>
    <rPh sb="0" eb="2">
      <t>コウモク</t>
    </rPh>
    <phoneticPr fontId="2"/>
  </si>
  <si>
    <t>①実際に耐震診断に要する費用</t>
    <rPh sb="1" eb="3">
      <t>ジッサイ</t>
    </rPh>
    <rPh sb="4" eb="6">
      <t>タイシン</t>
    </rPh>
    <rPh sb="6" eb="8">
      <t>シンダン</t>
    </rPh>
    <rPh sb="9" eb="10">
      <t>ヨウ</t>
    </rPh>
    <rPh sb="12" eb="14">
      <t>ヒヨウ</t>
    </rPh>
    <phoneticPr fontId="2"/>
  </si>
  <si>
    <t>②耐震診断に要する費用の上限</t>
    <rPh sb="1" eb="3">
      <t>タイシン</t>
    </rPh>
    <rPh sb="3" eb="5">
      <t>シンダン</t>
    </rPh>
    <rPh sb="6" eb="7">
      <t>ヨウ</t>
    </rPh>
    <rPh sb="9" eb="11">
      <t>ヒヨウ</t>
    </rPh>
    <rPh sb="12" eb="14">
      <t>ジョウゲン</t>
    </rPh>
    <phoneticPr fontId="2"/>
  </si>
  <si>
    <t>④補助申請額</t>
    <rPh sb="1" eb="3">
      <t>ホジョ</t>
    </rPh>
    <rPh sb="3" eb="6">
      <t>シンセイガク</t>
    </rPh>
    <phoneticPr fontId="2"/>
  </si>
  <si>
    <t>↑金額の記入は全て右詰で記入してください。(金額欄に不要な記号は記入しないでください。)</t>
    <rPh sb="1" eb="3">
      <t>キンガク</t>
    </rPh>
    <rPh sb="4" eb="6">
      <t>キニュウ</t>
    </rPh>
    <rPh sb="7" eb="8">
      <t>スベ</t>
    </rPh>
    <rPh sb="9" eb="11">
      <t>ミギヅメ</t>
    </rPh>
    <rPh sb="12" eb="14">
      <t>キニュウ</t>
    </rPh>
    <rPh sb="22" eb="25">
      <t>キンガクラン</t>
    </rPh>
    <rPh sb="26" eb="28">
      <t>フヨウ</t>
    </rPh>
    <rPh sb="29" eb="31">
      <t>キゴウ</t>
    </rPh>
    <rPh sb="32" eb="34">
      <t>キニュウ</t>
    </rPh>
    <phoneticPr fontId="2"/>
  </si>
  <si>
    <t>対象建　　　築物の　　　住所</t>
    <rPh sb="0" eb="2">
      <t>タイショウ</t>
    </rPh>
    <rPh sb="2" eb="3">
      <t>ダテ</t>
    </rPh>
    <rPh sb="6" eb="7">
      <t>チク</t>
    </rPh>
    <rPh sb="7" eb="8">
      <t>ブツ</t>
    </rPh>
    <rPh sb="12" eb="14">
      <t>ジュウショ</t>
    </rPh>
    <phoneticPr fontId="2"/>
  </si>
  <si>
    <t>建築　　　　　年月日</t>
    <rPh sb="0" eb="2">
      <t>ケンチク</t>
    </rPh>
    <rPh sb="7" eb="10">
      <t>ネンガッピ</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</si>
  <si>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8" eb="21">
      <t>カイシャメイ</t>
    </rPh>
    <rPh sb="21" eb="22">
      <t>トウ</t>
    </rPh>
    <rPh sb="23" eb="25">
      <t>クブン</t>
    </rPh>
    <rPh sb="25" eb="27">
      <t>ショユウ</t>
    </rPh>
    <rPh sb="27" eb="28">
      <t>マタ</t>
    </rPh>
    <rPh sb="29" eb="31">
      <t>キョウユウ</t>
    </rPh>
    <rPh sb="32" eb="34">
      <t>バアイ</t>
    </rPh>
    <rPh sb="35" eb="38">
      <t>ダイヒョウシャ</t>
    </rPh>
    <phoneticPr fontId="2"/>
  </si>
  <si>
    <t>　　　　　　　　　　　　　</t>
    <phoneticPr fontId="2"/>
  </si>
  <si>
    <t>階　　地下</t>
    <rPh sb="0" eb="1">
      <t>カイ</t>
    </rPh>
    <rPh sb="3" eb="5">
      <t>チカ</t>
    </rPh>
    <phoneticPr fontId="2"/>
  </si>
  <si>
    <t>階</t>
    <rPh sb="0" eb="1">
      <t>カイ</t>
    </rPh>
    <phoneticPr fontId="2"/>
  </si>
  <si>
    <t>造　　地上</t>
    <rPh sb="0" eb="1">
      <t>ゾウ</t>
    </rPh>
    <rPh sb="3" eb="5">
      <t>チジョウ</t>
    </rPh>
    <phoneticPr fontId="2"/>
  </si>
  <si>
    <t>千円</t>
    <rPh sb="0" eb="2">
      <t>センエン</t>
    </rPh>
    <phoneticPr fontId="2"/>
  </si>
  <si>
    <r>
      <t>金額欄</t>
    </r>
    <r>
      <rPr>
        <sz val="9"/>
        <color indexed="8"/>
        <rFont val="ＭＳ Ｐゴシック"/>
        <family val="3"/>
        <charset val="128"/>
      </rPr>
      <t>（千円未満切り捨て）</t>
    </r>
    <rPh sb="0" eb="3">
      <t>キンガクラン</t>
    </rPh>
    <rPh sb="4" eb="5">
      <t>セン</t>
    </rPh>
    <rPh sb="5" eb="8">
      <t>エンミマン</t>
    </rPh>
    <rPh sb="8" eb="9">
      <t>キ</t>
    </rPh>
    <rPh sb="10" eb="11">
      <t>ス</t>
    </rPh>
    <phoneticPr fontId="2"/>
  </si>
  <si>
    <t>備考</t>
    <rPh sb="0" eb="2">
      <t>ビコウ</t>
    </rPh>
    <phoneticPr fontId="2"/>
  </si>
  <si>
    <t>昭和　　年　　月</t>
    <rPh sb="0" eb="2">
      <t>ショウワ</t>
    </rPh>
    <rPh sb="4" eb="5">
      <t>ネン</t>
    </rPh>
    <rPh sb="7" eb="8">
      <t>ガツ</t>
    </rPh>
    <phoneticPr fontId="2"/>
  </si>
  <si>
    <t>対象建築物の住所</t>
    <phoneticPr fontId="2"/>
  </si>
  <si>
    <t>郵便番号</t>
    <rPh sb="0" eb="2">
      <t>ユウビン</t>
    </rPh>
    <rPh sb="2" eb="4">
      <t>バンゴウ</t>
    </rPh>
    <phoneticPr fontId="2"/>
  </si>
  <si>
    <t>市区町村名</t>
    <rPh sb="0" eb="2">
      <t>シク</t>
    </rPh>
    <rPh sb="2" eb="4">
      <t>チョウソン</t>
    </rPh>
    <rPh sb="4" eb="5">
      <t>メイ</t>
    </rPh>
    <phoneticPr fontId="2"/>
  </si>
  <si>
    <t>実際に耐震診断に要する費用</t>
    <rPh sb="0" eb="2">
      <t>ジッサイ</t>
    </rPh>
    <rPh sb="3" eb="5">
      <t>タイシン</t>
    </rPh>
    <rPh sb="5" eb="7">
      <t>シンダン</t>
    </rPh>
    <rPh sb="8" eb="9">
      <t>ヨウ</t>
    </rPh>
    <rPh sb="11" eb="13">
      <t>ヒヨウ</t>
    </rPh>
    <phoneticPr fontId="2"/>
  </si>
  <si>
    <t>円</t>
    <rPh sb="0" eb="1">
      <t>エン</t>
    </rPh>
    <phoneticPr fontId="2"/>
  </si>
  <si>
    <t>地方公共団体が事業主体に対して補助する額</t>
    <rPh sb="0" eb="2">
      <t>チホウ</t>
    </rPh>
    <rPh sb="2" eb="4">
      <t>コウキョウ</t>
    </rPh>
    <rPh sb="4" eb="6">
      <t>ダンタイ</t>
    </rPh>
    <rPh sb="7" eb="9">
      <t>ジギョウ</t>
    </rPh>
    <rPh sb="9" eb="11">
      <t>シュタイ</t>
    </rPh>
    <rPh sb="12" eb="13">
      <t>タイ</t>
    </rPh>
    <rPh sb="15" eb="17">
      <t>ホジョ</t>
    </rPh>
    <rPh sb="19" eb="20">
      <t>ガク</t>
    </rPh>
    <phoneticPr fontId="2"/>
  </si>
  <si>
    <t>うち国費の額</t>
    <rPh sb="2" eb="4">
      <t>コクヒ</t>
    </rPh>
    <rPh sb="5" eb="6">
      <t>ガク</t>
    </rPh>
    <phoneticPr fontId="2"/>
  </si>
  <si>
    <t>㎡</t>
    <phoneticPr fontId="2"/>
  </si>
  <si>
    <t>様式２－４</t>
    <rPh sb="0" eb="2">
      <t>ヨウシキ</t>
    </rPh>
    <phoneticPr fontId="2"/>
  </si>
  <si>
    <t>頃</t>
    <rPh sb="0" eb="1">
      <t>コロ</t>
    </rPh>
    <phoneticPr fontId="2"/>
  </si>
  <si>
    <t>・当該建築物を設計することができる資格を有するものが耐震診断を実施すること。</t>
    <rPh sb="1" eb="3">
      <t>トウガイ</t>
    </rPh>
    <rPh sb="3" eb="6">
      <t>ケンチクブツ</t>
    </rPh>
    <rPh sb="7" eb="9">
      <t>セッケイ</t>
    </rPh>
    <rPh sb="17" eb="19">
      <t>シカク</t>
    </rPh>
    <rPh sb="20" eb="21">
      <t>ユウ</t>
    </rPh>
    <rPh sb="26" eb="28">
      <t>タイシン</t>
    </rPh>
    <rPh sb="28" eb="30">
      <t>シンダン</t>
    </rPh>
    <rPh sb="31" eb="33">
      <t>ジッシ</t>
    </rPh>
    <phoneticPr fontId="2"/>
  </si>
  <si>
    <t>電話番号</t>
    <rPh sb="0" eb="2">
      <t>デンワ</t>
    </rPh>
    <rPh sb="2" eb="4">
      <t>バンゴウ</t>
    </rPh>
    <phoneticPr fontId="2"/>
  </si>
  <si>
    <t>資格</t>
    <rPh sb="0" eb="2">
      <t>シカク</t>
    </rPh>
    <phoneticPr fontId="2"/>
  </si>
  <si>
    <t>（</t>
    <phoneticPr fontId="2"/>
  </si>
  <si>
    <t>）建築士</t>
    <rPh sb="1" eb="4">
      <t>ケンチクシ</t>
    </rPh>
    <phoneticPr fontId="2"/>
  </si>
  <si>
    <t>）登録</t>
    <rPh sb="1" eb="3">
      <t>トウロク</t>
    </rPh>
    <phoneticPr fontId="2"/>
  </si>
  <si>
    <t>第</t>
    <rPh sb="0" eb="1">
      <t>ダイ</t>
    </rPh>
    <phoneticPr fontId="2"/>
  </si>
  <si>
    <t>号</t>
    <rPh sb="0" eb="1">
      <t>ゴウ</t>
    </rPh>
    <phoneticPr fontId="2"/>
  </si>
  <si>
    <t>（</t>
    <phoneticPr fontId="2"/>
  </si>
  <si>
    <t>）知事登録</t>
    <rPh sb="1" eb="3">
      <t>チジ</t>
    </rPh>
    <rPh sb="3" eb="5">
      <t>トウロク</t>
    </rPh>
    <phoneticPr fontId="2"/>
  </si>
  <si>
    <t>診断者　　　　　氏名</t>
    <rPh sb="0" eb="2">
      <t>シンダン</t>
    </rPh>
    <rPh sb="2" eb="3">
      <t>シャ</t>
    </rPh>
    <rPh sb="8" eb="10">
      <t>シメイ</t>
    </rPh>
    <phoneticPr fontId="2"/>
  </si>
  <si>
    <r>
      <rPr>
        <sz val="10"/>
        <color indexed="8"/>
        <rFont val="ＭＳ Ｐゴシック"/>
        <family val="3"/>
        <charset val="128"/>
      </rPr>
      <t>診断者　　　　　　住所</t>
    </r>
    <r>
      <rPr>
        <sz val="11"/>
        <color theme="1"/>
        <rFont val="ＭＳ Ｐゴシック"/>
        <family val="3"/>
        <charset val="128"/>
        <scheme val="minor"/>
      </rPr>
      <t>　　　　　　　　</t>
    </r>
    <r>
      <rPr>
        <sz val="6"/>
        <color indexed="8"/>
        <rFont val="ＭＳ Ｐゴシック"/>
        <family val="3"/>
        <charset val="128"/>
      </rPr>
      <t>（都道府県名より記入してください。）</t>
    </r>
    <rPh sb="0" eb="2">
      <t>シンダン</t>
    </rPh>
    <rPh sb="2" eb="3">
      <t>シャ</t>
    </rPh>
    <rPh sb="9" eb="11">
      <t>ジュウショ</t>
    </rPh>
    <phoneticPr fontId="2"/>
  </si>
  <si>
    <t>　事務所名　　（</t>
    <rPh sb="1" eb="4">
      <t>ジムショ</t>
    </rPh>
    <rPh sb="4" eb="5">
      <t>メイ</t>
    </rPh>
    <phoneticPr fontId="2"/>
  </si>
  <si>
    <t>　　）</t>
    <phoneticPr fontId="2"/>
  </si>
  <si>
    <t>社会資本整備総合交付金等　　　　　　　　　　　　　　　　　　　　　(地方公共団体の制度による補助)</t>
    <phoneticPr fontId="9"/>
  </si>
  <si>
    <t>耐震対策緊急促進事業</t>
    <rPh sb="0" eb="2">
      <t>タイシン</t>
    </rPh>
    <rPh sb="2" eb="4">
      <t>タイサク</t>
    </rPh>
    <rPh sb="4" eb="6">
      <t>キンキュウ</t>
    </rPh>
    <rPh sb="6" eb="8">
      <t>ソクシン</t>
    </rPh>
    <rPh sb="8" eb="10">
      <t>ジギョウ</t>
    </rPh>
    <phoneticPr fontId="9"/>
  </si>
  <si>
    <t>地方公共団体から支払われる補助金の額(④)</t>
    <rPh sb="0" eb="2">
      <t>チホウ</t>
    </rPh>
    <rPh sb="2" eb="4">
      <t>コウキョウ</t>
    </rPh>
    <rPh sb="4" eb="6">
      <t>ダンタイ</t>
    </rPh>
    <rPh sb="8" eb="10">
      <t>シハラ</t>
    </rPh>
    <rPh sb="13" eb="16">
      <t>ホジョキン</t>
    </rPh>
    <rPh sb="17" eb="18">
      <t>ガク</t>
    </rPh>
    <phoneticPr fontId="9"/>
  </si>
  <si>
    <t>地方公共団体による補助率　　　(A=④/③)</t>
    <rPh sb="0" eb="2">
      <t>チホウ</t>
    </rPh>
    <rPh sb="2" eb="4">
      <t>コウキョウ</t>
    </rPh>
    <rPh sb="4" eb="6">
      <t>ダンタイ</t>
    </rPh>
    <rPh sb="9" eb="12">
      <t>ホジョリツ</t>
    </rPh>
    <phoneticPr fontId="9"/>
  </si>
  <si>
    <t>算定国費　　　　　　　　(⑨=③×⑧)</t>
    <rPh sb="0" eb="2">
      <t>サンテイ</t>
    </rPh>
    <rPh sb="2" eb="4">
      <t>コクヒ</t>
    </rPh>
    <phoneticPr fontId="9"/>
  </si>
  <si>
    <t>交付金＋耐震緊促算定国費　　　(⑩=⑤+⑨)</t>
    <rPh sb="8" eb="10">
      <t>サンテイ</t>
    </rPh>
    <phoneticPr fontId="9"/>
  </si>
  <si>
    <r>
      <rPr>
        <sz val="9"/>
        <color indexed="8"/>
        <rFont val="ＭＳ Ｐゴシック"/>
        <family val="3"/>
        <charset val="128"/>
      </rPr>
      <t>交付金＋耐震緊促国費限度額　　　</t>
    </r>
    <r>
      <rPr>
        <sz val="10"/>
        <color indexed="8"/>
        <rFont val="ＭＳ Ｐゴシック"/>
        <family val="3"/>
        <charset val="128"/>
      </rPr>
      <t>　(⑪=③×1/2)</t>
    </r>
    <phoneticPr fontId="9"/>
  </si>
  <si>
    <t>国費(⑬=⑨-⑫)</t>
    <rPh sb="0" eb="2">
      <t>コクヒ</t>
    </rPh>
    <phoneticPr fontId="9"/>
  </si>
  <si>
    <t>うち国費(⑤)</t>
    <rPh sb="2" eb="4">
      <t>コクヒ</t>
    </rPh>
    <phoneticPr fontId="9"/>
  </si>
  <si>
    <t>→</t>
    <phoneticPr fontId="9"/>
  </si>
  <si>
    <t>円</t>
    <rPh sb="0" eb="1">
      <t>エン</t>
    </rPh>
    <phoneticPr fontId="9"/>
  </si>
  <si>
    <t>対象建築物延べ床面積</t>
    <rPh sb="0" eb="2">
      <t>タイショウ</t>
    </rPh>
    <rPh sb="2" eb="5">
      <t>ケンチクブツ</t>
    </rPh>
    <rPh sb="5" eb="6">
      <t>ノ</t>
    </rPh>
    <rPh sb="7" eb="10">
      <t>ユカメンセキ</t>
    </rPh>
    <phoneticPr fontId="2"/>
  </si>
  <si>
    <t>③補助限度額</t>
    <rPh sb="1" eb="3">
      <t>ホジョ</t>
    </rPh>
    <rPh sb="3" eb="6">
      <t>ゲンドガク</t>
    </rPh>
    <phoneticPr fontId="2"/>
  </si>
  <si>
    <t>ハ．添付書類</t>
    <rPh sb="2" eb="4">
      <t>テンプ</t>
    </rPh>
    <rPh sb="4" eb="6">
      <t>ショルイ</t>
    </rPh>
    <phoneticPr fontId="2"/>
  </si>
  <si>
    <t>・耐震診断費用の見積書の写し（事業費の積算内訳が分かる書類）</t>
    <rPh sb="1" eb="3">
      <t>タイシン</t>
    </rPh>
    <rPh sb="3" eb="5">
      <t>シンダン</t>
    </rPh>
    <rPh sb="5" eb="7">
      <t>ヒヨウ</t>
    </rPh>
    <rPh sb="8" eb="11">
      <t>ミツモリショ</t>
    </rPh>
    <rPh sb="12" eb="13">
      <t>ウツ</t>
    </rPh>
    <rPh sb="15" eb="18">
      <t>ジギョウヒ</t>
    </rPh>
    <rPh sb="19" eb="21">
      <t>セキサン</t>
    </rPh>
    <rPh sb="21" eb="23">
      <t>ウチワケ</t>
    </rPh>
    <rPh sb="24" eb="25">
      <t>ワ</t>
    </rPh>
    <rPh sb="27" eb="29">
      <t>ショルイ</t>
    </rPh>
    <phoneticPr fontId="2"/>
  </si>
  <si>
    <t>・建物の登記事項証明書（所有者の住所・氏名等を証明できる書類）</t>
    <rPh sb="1" eb="3">
      <t>タテモノ</t>
    </rPh>
    <rPh sb="4" eb="6">
      <t>トウキ</t>
    </rPh>
    <rPh sb="6" eb="8">
      <t>ジコウ</t>
    </rPh>
    <rPh sb="8" eb="11">
      <t>ショウメイショ</t>
    </rPh>
    <rPh sb="12" eb="15">
      <t>ショユウシャ</t>
    </rPh>
    <rPh sb="16" eb="18">
      <t>ジュウショ</t>
    </rPh>
    <rPh sb="19" eb="21">
      <t>シメイ</t>
    </rPh>
    <rPh sb="21" eb="22">
      <t>トウ</t>
    </rPh>
    <rPh sb="23" eb="25">
      <t>ショウメイ</t>
    </rPh>
    <rPh sb="28" eb="30">
      <t>ショルイ</t>
    </rPh>
    <phoneticPr fontId="2"/>
  </si>
  <si>
    <t>・付近見取り図</t>
    <rPh sb="1" eb="3">
      <t>フキン</t>
    </rPh>
    <rPh sb="3" eb="5">
      <t>ミト</t>
    </rPh>
    <rPh sb="6" eb="7">
      <t>ズ</t>
    </rPh>
    <phoneticPr fontId="2"/>
  </si>
  <si>
    <t>・配置図、平面図、断面図（階数が分かるもの）</t>
    <rPh sb="1" eb="4">
      <t>ハイチズ</t>
    </rPh>
    <rPh sb="5" eb="8">
      <t>ヘイメンズ</t>
    </rPh>
    <rPh sb="9" eb="12">
      <t>ダンメンズ</t>
    </rPh>
    <rPh sb="13" eb="15">
      <t>カイスウ</t>
    </rPh>
    <rPh sb="16" eb="17">
      <t>ワ</t>
    </rPh>
    <phoneticPr fontId="2"/>
  </si>
  <si>
    <t>・建物外観写真</t>
    <rPh sb="1" eb="3">
      <t>タテモノ</t>
    </rPh>
    <rPh sb="3" eb="5">
      <t>ガイカン</t>
    </rPh>
    <rPh sb="5" eb="7">
      <t>シャシン</t>
    </rPh>
    <phoneticPr fontId="2"/>
  </si>
  <si>
    <t>・その他</t>
    <rPh sb="3" eb="4">
      <t>タ</t>
    </rPh>
    <phoneticPr fontId="2"/>
  </si>
  <si>
    <t>平成　　年　　月</t>
    <rPh sb="0" eb="2">
      <t>ヘイセイ</t>
    </rPh>
    <rPh sb="4" eb="5">
      <t>ネン</t>
    </rPh>
    <rPh sb="7" eb="8">
      <t>ガツ</t>
    </rPh>
    <phoneticPr fontId="2"/>
  </si>
  <si>
    <t>基礎データ入力</t>
    <rPh sb="0" eb="2">
      <t>キソ</t>
    </rPh>
    <rPh sb="5" eb="7">
      <t>ニュウリョク</t>
    </rPh>
    <phoneticPr fontId="2"/>
  </si>
  <si>
    <t>対象建築物の延べ床面積</t>
    <rPh sb="0" eb="2">
      <t>タイショウ</t>
    </rPh>
    <rPh sb="2" eb="5">
      <t>ケンチクブツ</t>
    </rPh>
    <rPh sb="6" eb="7">
      <t>ノ</t>
    </rPh>
    <rPh sb="8" eb="11">
      <t>ユカメンセキ</t>
    </rPh>
    <phoneticPr fontId="2"/>
  </si>
  <si>
    <t>対象建築物名</t>
    <rPh sb="0" eb="2">
      <t>タイショウ</t>
    </rPh>
    <rPh sb="2" eb="5">
      <t>ケンチクブツ</t>
    </rPh>
    <rPh sb="5" eb="6">
      <t>メイ</t>
    </rPh>
    <phoneticPr fontId="9"/>
  </si>
  <si>
    <t>番号</t>
    <rPh sb="0" eb="2">
      <t>バンゴウ</t>
    </rPh>
    <phoneticPr fontId="9"/>
  </si>
  <si>
    <t>合計</t>
  </si>
  <si>
    <t>合計</t>
    <rPh sb="0" eb="2">
      <t>ゴウケイ</t>
    </rPh>
    <phoneticPr fontId="2"/>
  </si>
  <si>
    <t>耐震改修</t>
    <rPh sb="0" eb="2">
      <t>タイシン</t>
    </rPh>
    <rPh sb="2" eb="4">
      <t>カイシュウ</t>
    </rPh>
    <phoneticPr fontId="2"/>
  </si>
  <si>
    <t>要緊急安全確認大規模建築物</t>
    <rPh sb="0" eb="1">
      <t>ヨウ</t>
    </rPh>
    <rPh sb="1" eb="3">
      <t>キンキュウ</t>
    </rPh>
    <rPh sb="3" eb="5">
      <t>アンゼン</t>
    </rPh>
    <rPh sb="5" eb="7">
      <t>カクニン</t>
    </rPh>
    <rPh sb="7" eb="10">
      <t>ダイキボ</t>
    </rPh>
    <rPh sb="10" eb="13">
      <t>ケンチクブツ</t>
    </rPh>
    <phoneticPr fontId="2"/>
  </si>
  <si>
    <t>要安全確認計画記載建築物</t>
    <rPh sb="0" eb="1">
      <t>ヨウ</t>
    </rPh>
    <rPh sb="1" eb="3">
      <t>アンゼン</t>
    </rPh>
    <rPh sb="3" eb="5">
      <t>カクニン</t>
    </rPh>
    <rPh sb="5" eb="7">
      <t>ケイカク</t>
    </rPh>
    <rPh sb="7" eb="9">
      <t>キサイ</t>
    </rPh>
    <rPh sb="9" eb="12">
      <t>ケンチクブツ</t>
    </rPh>
    <phoneticPr fontId="2"/>
  </si>
  <si>
    <t>耐震診断対象建築物の名称</t>
    <phoneticPr fontId="2"/>
  </si>
  <si>
    <t>耐震補強設計対象建築物の名称</t>
    <phoneticPr fontId="2"/>
  </si>
  <si>
    <t>耐震改修対象建築物の名称</t>
    <phoneticPr fontId="2"/>
  </si>
  <si>
    <t>算定補助率　　　　　　　(⑥=A/4)</t>
    <rPh sb="0" eb="2">
      <t>サンテイ</t>
    </rPh>
    <rPh sb="2" eb="5">
      <t>ホジョリツ</t>
    </rPh>
    <phoneticPr fontId="2"/>
  </si>
  <si>
    <t>採用補助率(⑧)　　　　　(⑥≦⑦→⑥、　　　　　　　⑥＞⑦→⑦)</t>
    <rPh sb="0" eb="2">
      <t>サイヨウ</t>
    </rPh>
    <rPh sb="2" eb="5">
      <t>ホジョリツ</t>
    </rPh>
    <phoneticPr fontId="2"/>
  </si>
  <si>
    <t>算定国費　　　　　　　　(⑨=③×⑧)</t>
    <rPh sb="0" eb="2">
      <t>サンテイ</t>
    </rPh>
    <rPh sb="2" eb="4">
      <t>コクヒ</t>
    </rPh>
    <phoneticPr fontId="2"/>
  </si>
  <si>
    <t>交付金＋耐震緊促算定国費　　　(⑩=⑤+⑨)</t>
    <rPh sb="8" eb="10">
      <t>サンテイ</t>
    </rPh>
    <phoneticPr fontId="2"/>
  </si>
  <si>
    <r>
      <rPr>
        <sz val="9"/>
        <color indexed="8"/>
        <rFont val="ＭＳ Ｐゴシック"/>
        <family val="3"/>
        <charset val="128"/>
      </rPr>
      <t>交付金＋耐震緊促国費限度額　　　</t>
    </r>
    <r>
      <rPr>
        <sz val="10"/>
        <color indexed="8"/>
        <rFont val="ＭＳ Ｐゴシック"/>
        <family val="3"/>
        <charset val="128"/>
      </rPr>
      <t>　(⑪=③×1/2)</t>
    </r>
    <phoneticPr fontId="2"/>
  </si>
  <si>
    <r>
      <rPr>
        <sz val="8"/>
        <color indexed="8"/>
        <rFont val="ＭＳ Ｐゴシック"/>
        <family val="3"/>
        <charset val="128"/>
      </rPr>
      <t>算定国費－限度額</t>
    </r>
    <r>
      <rPr>
        <sz val="9"/>
        <color indexed="8"/>
        <rFont val="ＭＳ Ｐゴシック"/>
        <family val="3"/>
        <charset val="128"/>
      </rPr>
      <t>(⑫=⑩-⑪)</t>
    </r>
    <rPh sb="0" eb="2">
      <t>サンテイ</t>
    </rPh>
    <rPh sb="2" eb="4">
      <t>コクヒ</t>
    </rPh>
    <rPh sb="5" eb="7">
      <t>ゲンド</t>
    </rPh>
    <rPh sb="7" eb="8">
      <t>ガク</t>
    </rPh>
    <phoneticPr fontId="2"/>
  </si>
  <si>
    <t>国費(⑬=⑨-⑫)</t>
    <rPh sb="0" eb="2">
      <t>コクヒ</t>
    </rPh>
    <phoneticPr fontId="2"/>
  </si>
  <si>
    <t>≦</t>
  </si>
  <si>
    <t>≦</t>
    <phoneticPr fontId="13"/>
  </si>
  <si>
    <t>交付申請額の算出方法及び事業費の配分[総括]</t>
  </si>
  <si>
    <t>補助金申請額</t>
  </si>
  <si>
    <t>交付申請額合計</t>
  </si>
  <si>
    <t>（前回交付決定額）</t>
  </si>
  <si>
    <t>（変動増額）</t>
  </si>
  <si>
    <t>様式３</t>
    <rPh sb="0" eb="2">
      <t>ヨウシキ</t>
    </rPh>
    <phoneticPr fontId="13"/>
  </si>
  <si>
    <t>（単位：千円）</t>
    <phoneticPr fontId="13"/>
  </si>
  <si>
    <t>耐震診断</t>
    <rPh sb="0" eb="2">
      <t>タイシン</t>
    </rPh>
    <rPh sb="2" eb="4">
      <t>シンダン</t>
    </rPh>
    <phoneticPr fontId="13"/>
  </si>
  <si>
    <t>要安全確認計画記載建築物の耐震化の支援に関する事業</t>
    <phoneticPr fontId="13"/>
  </si>
  <si>
    <t>擁壁の耐震診断</t>
    <rPh sb="0" eb="2">
      <t>ヨウヘキ</t>
    </rPh>
    <rPh sb="3" eb="5">
      <t>タイシン</t>
    </rPh>
    <rPh sb="5" eb="7">
      <t>シンダン</t>
    </rPh>
    <phoneticPr fontId="13"/>
  </si>
  <si>
    <t>耐震化のための計画の策定</t>
    <rPh sb="0" eb="3">
      <t>タイシンカ</t>
    </rPh>
    <rPh sb="7" eb="9">
      <t>ケイカク</t>
    </rPh>
    <rPh sb="10" eb="12">
      <t>サクテイ</t>
    </rPh>
    <phoneticPr fontId="13"/>
  </si>
  <si>
    <t>要緊急安全確認大規模建築物の耐震化の支援に関する事業</t>
    <phoneticPr fontId="13"/>
  </si>
  <si>
    <t>備考</t>
    <rPh sb="0" eb="2">
      <t>ビコウ</t>
    </rPh>
    <phoneticPr fontId="13"/>
  </si>
  <si>
    <t>様式２－３－１</t>
    <rPh sb="0" eb="2">
      <t>ヨウシキ</t>
    </rPh>
    <phoneticPr fontId="2"/>
  </si>
  <si>
    <t>・区分所有又は共有の建築物等の場合は、耐震診断実施について所有者間で承認されていることが確認できるもの</t>
    <rPh sb="1" eb="3">
      <t>クブン</t>
    </rPh>
    <rPh sb="3" eb="5">
      <t>ショユウ</t>
    </rPh>
    <rPh sb="5" eb="6">
      <t>マタ</t>
    </rPh>
    <rPh sb="7" eb="9">
      <t>キョウユウ</t>
    </rPh>
    <rPh sb="10" eb="14">
      <t>ケンチクブツナド</t>
    </rPh>
    <rPh sb="15" eb="17">
      <t>バアイ</t>
    </rPh>
    <rPh sb="19" eb="21">
      <t>タイシン</t>
    </rPh>
    <rPh sb="21" eb="23">
      <t>シンダン</t>
    </rPh>
    <rPh sb="23" eb="25">
      <t>ジッシ</t>
    </rPh>
    <rPh sb="29" eb="32">
      <t>ショユウシャ</t>
    </rPh>
    <rPh sb="32" eb="33">
      <t>カン</t>
    </rPh>
    <rPh sb="34" eb="36">
      <t>ショウニン</t>
    </rPh>
    <rPh sb="44" eb="46">
      <t>カクニン</t>
    </rPh>
    <phoneticPr fontId="2"/>
  </si>
  <si>
    <t>　（総会議事録・同意書等）</t>
    <phoneticPr fontId="13"/>
  </si>
  <si>
    <t>ロ．添付書類</t>
    <rPh sb="2" eb="4">
      <t>テンプ</t>
    </rPh>
    <rPh sb="4" eb="6">
      <t>ショルイ</t>
    </rPh>
    <phoneticPr fontId="2"/>
  </si>
  <si>
    <t>イ．要緊急安全確認大規模建築物の耐震化の支援に関する事業（要緊急安全確認大規模建築物に係る耐震化のための計画策定）算出内訳</t>
    <rPh sb="2" eb="3">
      <t>ヨウ</t>
    </rPh>
    <rPh sb="3" eb="5">
      <t>キンキュウ</t>
    </rPh>
    <rPh sb="5" eb="7">
      <t>アンゼン</t>
    </rPh>
    <rPh sb="7" eb="9">
      <t>カクニン</t>
    </rPh>
    <rPh sb="9" eb="12">
      <t>ダイキボ</t>
    </rPh>
    <rPh sb="12" eb="15">
      <t>ケンチクブツ</t>
    </rPh>
    <rPh sb="16" eb="19">
      <t>タイシンカ</t>
    </rPh>
    <rPh sb="20" eb="22">
      <t>シエン</t>
    </rPh>
    <rPh sb="23" eb="24">
      <t>カン</t>
    </rPh>
    <rPh sb="26" eb="28">
      <t>ジギョウ</t>
    </rPh>
    <rPh sb="43" eb="44">
      <t>カカ</t>
    </rPh>
    <rPh sb="45" eb="48">
      <t>タイシンカ</t>
    </rPh>
    <rPh sb="52" eb="54">
      <t>ケイカク</t>
    </rPh>
    <rPh sb="54" eb="56">
      <t>サクテイ</t>
    </rPh>
    <rPh sb="57" eb="59">
      <t>サンシュツ</t>
    </rPh>
    <rPh sb="59" eb="61">
      <t>ウチワケ</t>
    </rPh>
    <phoneticPr fontId="9"/>
  </si>
  <si>
    <t>耐震化のための計画策定（耐震補強設計）</t>
    <rPh sb="0" eb="3">
      <t>タイシンカ</t>
    </rPh>
    <rPh sb="7" eb="9">
      <t>ケイカク</t>
    </rPh>
    <rPh sb="9" eb="11">
      <t>サクテイ</t>
    </rPh>
    <rPh sb="12" eb="14">
      <t>タイシン</t>
    </rPh>
    <rPh sb="14" eb="16">
      <t>ホキョウ</t>
    </rPh>
    <rPh sb="16" eb="18">
      <t>セッケイ</t>
    </rPh>
    <phoneticPr fontId="2"/>
  </si>
  <si>
    <t>実際に耐震化のための計画策定に要する費用</t>
    <rPh sb="0" eb="2">
      <t>ジッサイ</t>
    </rPh>
    <rPh sb="3" eb="6">
      <t>タイシンカ</t>
    </rPh>
    <rPh sb="10" eb="12">
      <t>ケイカク</t>
    </rPh>
    <rPh sb="12" eb="14">
      <t>サクテイ</t>
    </rPh>
    <rPh sb="15" eb="16">
      <t>ヨウ</t>
    </rPh>
    <rPh sb="18" eb="20">
      <t>ヒヨウ</t>
    </rPh>
    <phoneticPr fontId="2"/>
  </si>
  <si>
    <t>－</t>
  </si>
  <si>
    <t>－</t>
    <phoneticPr fontId="14"/>
  </si>
  <si>
    <r>
      <rPr>
        <sz val="8"/>
        <color indexed="8"/>
        <rFont val="ＭＳ Ｐゴシック"/>
        <family val="3"/>
        <charset val="128"/>
      </rPr>
      <t>算定国費－限度額　　</t>
    </r>
    <r>
      <rPr>
        <sz val="9"/>
        <color indexed="8"/>
        <rFont val="ＭＳ Ｐゴシック"/>
        <family val="3"/>
        <charset val="128"/>
      </rPr>
      <t>(⑫=⑩-⑪)</t>
    </r>
    <rPh sb="0" eb="2">
      <t>サンテイ</t>
    </rPh>
    <rPh sb="2" eb="4">
      <t>コクヒ</t>
    </rPh>
    <rPh sb="5" eb="7">
      <t>ゲンド</t>
    </rPh>
    <rPh sb="7" eb="8">
      <t>ガク</t>
    </rPh>
    <phoneticPr fontId="9"/>
  </si>
  <si>
    <t>イ．要安全確認計画記載建築物の耐震化の支援に関する事業（要緊急安全確認大規模建築物に係る耐震化のための計画策定）算出内訳</t>
    <rPh sb="2" eb="3">
      <t>ヨウ</t>
    </rPh>
    <rPh sb="3" eb="5">
      <t>アンゼン</t>
    </rPh>
    <rPh sb="5" eb="7">
      <t>カクニン</t>
    </rPh>
    <rPh sb="7" eb="9">
      <t>ケイカク</t>
    </rPh>
    <rPh sb="9" eb="11">
      <t>キサイ</t>
    </rPh>
    <rPh sb="11" eb="14">
      <t>ケンチクブツ</t>
    </rPh>
    <rPh sb="15" eb="18">
      <t>タイシンカ</t>
    </rPh>
    <rPh sb="19" eb="21">
      <t>シエン</t>
    </rPh>
    <rPh sb="22" eb="23">
      <t>カン</t>
    </rPh>
    <rPh sb="25" eb="27">
      <t>ジギョウ</t>
    </rPh>
    <rPh sb="42" eb="43">
      <t>カカ</t>
    </rPh>
    <rPh sb="44" eb="47">
      <t>タイシンカ</t>
    </rPh>
    <rPh sb="51" eb="53">
      <t>ケイカク</t>
    </rPh>
    <rPh sb="53" eb="55">
      <t>サクテイ</t>
    </rPh>
    <rPh sb="56" eb="58">
      <t>サンシュツ</t>
    </rPh>
    <rPh sb="58" eb="60">
      <t>ウチワケ</t>
    </rPh>
    <phoneticPr fontId="9"/>
  </si>
  <si>
    <t>・耐震化の支援のための計画策定（耐震補強設計等）に要する費用の見積書の写し（事業費の積算内訳が分かる書類）</t>
    <rPh sb="1" eb="3">
      <t>タイシン</t>
    </rPh>
    <rPh sb="3" eb="4">
      <t>カ</t>
    </rPh>
    <rPh sb="5" eb="7">
      <t>シエン</t>
    </rPh>
    <rPh sb="11" eb="13">
      <t>ケイカク</t>
    </rPh>
    <rPh sb="13" eb="15">
      <t>サクテイ</t>
    </rPh>
    <rPh sb="16" eb="18">
      <t>タイシン</t>
    </rPh>
    <rPh sb="18" eb="20">
      <t>ホキョウ</t>
    </rPh>
    <rPh sb="20" eb="22">
      <t>セッケイ</t>
    </rPh>
    <rPh sb="22" eb="23">
      <t>トウ</t>
    </rPh>
    <rPh sb="25" eb="26">
      <t>ヨウ</t>
    </rPh>
    <rPh sb="28" eb="30">
      <t>ヒヨウ</t>
    </rPh>
    <rPh sb="31" eb="34">
      <t>ミツモリショ</t>
    </rPh>
    <rPh sb="35" eb="36">
      <t>ウツ</t>
    </rPh>
    <rPh sb="38" eb="41">
      <t>ジギョウヒ</t>
    </rPh>
    <rPh sb="42" eb="44">
      <t>セキサン</t>
    </rPh>
    <rPh sb="44" eb="46">
      <t>ウチワケ</t>
    </rPh>
    <rPh sb="47" eb="48">
      <t>ワ</t>
    </rPh>
    <rPh sb="50" eb="52">
      <t>ショルイ</t>
    </rPh>
    <phoneticPr fontId="2"/>
  </si>
  <si>
    <t>・区分所有又は共有の建築物等の場合は、耐震化の支援のための計画策定（耐震補強設計等）実施について所有者間で承認されていることが確認できるもの（総会議事録・同意書等）</t>
    <rPh sb="1" eb="3">
      <t>クブン</t>
    </rPh>
    <rPh sb="3" eb="5">
      <t>ショユウ</t>
    </rPh>
    <rPh sb="5" eb="6">
      <t>マタ</t>
    </rPh>
    <rPh sb="7" eb="9">
      <t>キョウユウ</t>
    </rPh>
    <rPh sb="10" eb="14">
      <t>ケンチクブツナド</t>
    </rPh>
    <rPh sb="15" eb="17">
      <t>バアイ</t>
    </rPh>
    <rPh sb="19" eb="22">
      <t>タイシンカ</t>
    </rPh>
    <rPh sb="23" eb="25">
      <t>シエン</t>
    </rPh>
    <rPh sb="29" eb="31">
      <t>ケイカク</t>
    </rPh>
    <rPh sb="31" eb="33">
      <t>サクテイ</t>
    </rPh>
    <rPh sb="34" eb="36">
      <t>タイシン</t>
    </rPh>
    <rPh sb="36" eb="38">
      <t>ホキョウ</t>
    </rPh>
    <rPh sb="38" eb="41">
      <t>セッケイナド</t>
    </rPh>
    <rPh sb="42" eb="44">
      <t>ジッシ</t>
    </rPh>
    <rPh sb="48" eb="51">
      <t>ショユウシャ</t>
    </rPh>
    <rPh sb="51" eb="52">
      <t>カン</t>
    </rPh>
    <rPh sb="53" eb="55">
      <t>ショウニン</t>
    </rPh>
    <rPh sb="63" eb="65">
      <t>カクニン</t>
    </rPh>
    <phoneticPr fontId="2"/>
  </si>
  <si>
    <t>様式３－３</t>
    <rPh sb="0" eb="2">
      <t>ヨウシキ</t>
    </rPh>
    <phoneticPr fontId="9"/>
  </si>
  <si>
    <t>対象建築物延べ床面積(a)</t>
    <rPh sb="0" eb="2">
      <t>タイショウ</t>
    </rPh>
    <rPh sb="2" eb="5">
      <t>ケンチクブツ</t>
    </rPh>
    <rPh sb="5" eb="6">
      <t>ノ</t>
    </rPh>
    <rPh sb="7" eb="10">
      <t>ユカメンセキ</t>
    </rPh>
    <phoneticPr fontId="2"/>
  </si>
  <si>
    <t>実際に耐震改修工事に要する費用</t>
    <rPh sb="0" eb="2">
      <t>ジッサイ</t>
    </rPh>
    <rPh sb="3" eb="5">
      <t>タイシン</t>
    </rPh>
    <rPh sb="5" eb="7">
      <t>カイシュウ</t>
    </rPh>
    <rPh sb="7" eb="9">
      <t>コウジ</t>
    </rPh>
    <rPh sb="10" eb="11">
      <t>ヨウ</t>
    </rPh>
    <rPh sb="13" eb="15">
      <t>ヒヨウ</t>
    </rPh>
    <phoneticPr fontId="2"/>
  </si>
  <si>
    <t>円／㎡</t>
    <rPh sb="0" eb="1">
      <t>エン</t>
    </rPh>
    <phoneticPr fontId="2"/>
  </si>
  <si>
    <t>円／㎡</t>
    <rPh sb="0" eb="1">
      <t>エン</t>
    </rPh>
    <phoneticPr fontId="14"/>
  </si>
  <si>
    <r>
      <t>算定補助率　　　　　　　</t>
    </r>
    <r>
      <rPr>
        <sz val="9"/>
        <color indexed="8"/>
        <rFont val="ＭＳ Ｐゴシック"/>
        <family val="3"/>
        <charset val="128"/>
      </rPr>
      <t>(⑥=0.115+31A/69)</t>
    </r>
    <rPh sb="0" eb="2">
      <t>サンテイ</t>
    </rPh>
    <rPh sb="2" eb="5">
      <t>ホジョリツ</t>
    </rPh>
    <phoneticPr fontId="2"/>
  </si>
  <si>
    <r>
      <rPr>
        <sz val="9"/>
        <color indexed="8"/>
        <rFont val="ＭＳ Ｐゴシック"/>
        <family val="3"/>
        <charset val="128"/>
      </rPr>
      <t>交付金＋耐震緊促国費限度額　　　</t>
    </r>
    <r>
      <rPr>
        <sz val="10"/>
        <color indexed="8"/>
        <rFont val="ＭＳ Ｐゴシック"/>
        <family val="3"/>
        <charset val="128"/>
      </rPr>
      <t>　(⑪=③×1/3)</t>
    </r>
    <phoneticPr fontId="2"/>
  </si>
  <si>
    <t>≦</t>
    <phoneticPr fontId="2"/>
  </si>
  <si>
    <t>→</t>
    <phoneticPr fontId="2"/>
  </si>
  <si>
    <t>→</t>
  </si>
  <si>
    <r>
      <rPr>
        <sz val="10"/>
        <color indexed="8"/>
        <rFont val="ＭＳ Ｐゴシック"/>
        <family val="3"/>
        <charset val="128"/>
      </rPr>
      <t>事業費限度額</t>
    </r>
    <r>
      <rPr>
        <sz val="11"/>
        <color theme="1"/>
        <rFont val="ＭＳ Ｐゴシック"/>
        <family val="3"/>
        <charset val="128"/>
        <scheme val="minor"/>
      </rPr>
      <t>　(①)</t>
    </r>
    <rPh sb="0" eb="3">
      <t>ジギョウヒ</t>
    </rPh>
    <rPh sb="3" eb="6">
      <t>ゲンドガク</t>
    </rPh>
    <phoneticPr fontId="9"/>
  </si>
  <si>
    <r>
      <rPr>
        <sz val="9"/>
        <color indexed="8"/>
        <rFont val="ＭＳ Ｐゴシック"/>
        <family val="3"/>
        <charset val="128"/>
      </rPr>
      <t>実際に耐震改修工事に要する費用</t>
    </r>
    <r>
      <rPr>
        <sz val="10"/>
        <color indexed="8"/>
        <rFont val="ＭＳ Ｐゴシック"/>
        <family val="3"/>
        <charset val="128"/>
      </rPr>
      <t>　　　　　　　　</t>
    </r>
    <r>
      <rPr>
        <sz val="11"/>
        <color theme="1"/>
        <rFont val="ＭＳ Ｐゴシック"/>
        <family val="3"/>
        <charset val="128"/>
        <scheme val="minor"/>
      </rPr>
      <t>(②)</t>
    </r>
    <rPh sb="0" eb="2">
      <t>ジッサイ</t>
    </rPh>
    <rPh sb="3" eb="5">
      <t>タイシン</t>
    </rPh>
    <rPh sb="5" eb="7">
      <t>カイシュウ</t>
    </rPh>
    <rPh sb="7" eb="9">
      <t>コウジ</t>
    </rPh>
    <rPh sb="10" eb="11">
      <t>ヨウ</t>
    </rPh>
    <rPh sb="13" eb="15">
      <t>ヒヨウ</t>
    </rPh>
    <phoneticPr fontId="9"/>
  </si>
  <si>
    <t>耐震改修工事費(③)　　　　　　　　(①≦②→①、　　①＞②→②)</t>
    <rPh sb="0" eb="2">
      <t>タイシン</t>
    </rPh>
    <rPh sb="2" eb="4">
      <t>カイシュウ</t>
    </rPh>
    <rPh sb="4" eb="7">
      <t>コウジヒ</t>
    </rPh>
    <phoneticPr fontId="9"/>
  </si>
  <si>
    <r>
      <rPr>
        <sz val="10"/>
        <color indexed="8"/>
        <rFont val="ＭＳ Ｐゴシック"/>
        <family val="3"/>
        <charset val="128"/>
      </rPr>
      <t>実際に耐震化のための計画策定に要する費用　　</t>
    </r>
    <r>
      <rPr>
        <sz val="11"/>
        <color theme="1"/>
        <rFont val="ＭＳ Ｐゴシック"/>
        <family val="3"/>
        <charset val="128"/>
        <scheme val="minor"/>
      </rPr>
      <t>(②)</t>
    </r>
    <rPh sb="0" eb="2">
      <t>ジッサイ</t>
    </rPh>
    <rPh sb="3" eb="6">
      <t>タイシンカ</t>
    </rPh>
    <rPh sb="10" eb="12">
      <t>ケイカク</t>
    </rPh>
    <rPh sb="12" eb="14">
      <t>サクテイ</t>
    </rPh>
    <rPh sb="15" eb="16">
      <t>ヨウ</t>
    </rPh>
    <rPh sb="18" eb="20">
      <t>ヒヨウ</t>
    </rPh>
    <phoneticPr fontId="9"/>
  </si>
  <si>
    <t>耐震化のための計画策定に要する費用(③)　　　　　　　　(②＝③)</t>
    <rPh sb="0" eb="3">
      <t>タイシンカ</t>
    </rPh>
    <rPh sb="7" eb="9">
      <t>ケイカク</t>
    </rPh>
    <rPh sb="9" eb="11">
      <t>サクテイ</t>
    </rPh>
    <rPh sb="12" eb="13">
      <t>ヨウ</t>
    </rPh>
    <rPh sb="15" eb="17">
      <t>ヒヨウ</t>
    </rPh>
    <phoneticPr fontId="9"/>
  </si>
  <si>
    <t>イ．要安全確認計画記載建築物の耐震改修等、建替え又は除却に関する事業算出内訳</t>
    <rPh sb="2" eb="3">
      <t>ヨウ</t>
    </rPh>
    <rPh sb="3" eb="5">
      <t>アンゼン</t>
    </rPh>
    <rPh sb="5" eb="7">
      <t>カクニン</t>
    </rPh>
    <rPh sb="7" eb="9">
      <t>ケイカク</t>
    </rPh>
    <rPh sb="9" eb="11">
      <t>キサイ</t>
    </rPh>
    <rPh sb="11" eb="14">
      <t>ケンチクブツ</t>
    </rPh>
    <rPh sb="15" eb="17">
      <t>タイシン</t>
    </rPh>
    <rPh sb="17" eb="19">
      <t>カイシュウ</t>
    </rPh>
    <rPh sb="19" eb="20">
      <t>トウ</t>
    </rPh>
    <rPh sb="21" eb="23">
      <t>タテカ</t>
    </rPh>
    <rPh sb="24" eb="25">
      <t>マタ</t>
    </rPh>
    <rPh sb="26" eb="28">
      <t>ジョキャク</t>
    </rPh>
    <rPh sb="29" eb="30">
      <t>カン</t>
    </rPh>
    <rPh sb="32" eb="34">
      <t>ジギョウ</t>
    </rPh>
    <rPh sb="34" eb="36">
      <t>サンシュツ</t>
    </rPh>
    <rPh sb="36" eb="38">
      <t>ウチワケ</t>
    </rPh>
    <phoneticPr fontId="9"/>
  </si>
  <si>
    <t>ロ．要安全確認計画記載建築物の耐震改修等、建替え又は除却に関する事業内訳</t>
    <rPh sb="2" eb="3">
      <t>ヨウ</t>
    </rPh>
    <rPh sb="3" eb="5">
      <t>アンゼン</t>
    </rPh>
    <rPh sb="5" eb="7">
      <t>カクニン</t>
    </rPh>
    <rPh sb="7" eb="9">
      <t>ケイカク</t>
    </rPh>
    <rPh sb="9" eb="11">
      <t>キサイ</t>
    </rPh>
    <rPh sb="11" eb="14">
      <t>ケンチクブツ</t>
    </rPh>
    <rPh sb="15" eb="17">
      <t>タイシン</t>
    </rPh>
    <rPh sb="17" eb="20">
      <t>カイシュウナド</t>
    </rPh>
    <rPh sb="21" eb="23">
      <t>タテカ</t>
    </rPh>
    <rPh sb="24" eb="25">
      <t>マタ</t>
    </rPh>
    <rPh sb="26" eb="28">
      <t>ジョキャク</t>
    </rPh>
    <rPh sb="29" eb="30">
      <t>カン</t>
    </rPh>
    <rPh sb="32" eb="34">
      <t>ジギョウ</t>
    </rPh>
    <rPh sb="34" eb="36">
      <t>ウチワケ</t>
    </rPh>
    <phoneticPr fontId="9"/>
  </si>
  <si>
    <t>算定補助率　　　　　　(⑥=A/10)</t>
    <rPh sb="0" eb="2">
      <t>サンテイ</t>
    </rPh>
    <rPh sb="2" eb="5">
      <t>ホジョリツ</t>
    </rPh>
    <phoneticPr fontId="2"/>
  </si>
  <si>
    <r>
      <rPr>
        <sz val="9"/>
        <color indexed="8"/>
        <rFont val="ＭＳ Ｐゴシック"/>
        <family val="3"/>
        <charset val="128"/>
      </rPr>
      <t>交付金＋耐震緊促国費限度額　　　</t>
    </r>
    <r>
      <rPr>
        <sz val="10"/>
        <color indexed="8"/>
        <rFont val="ＭＳ Ｐゴシック"/>
        <family val="3"/>
        <charset val="128"/>
      </rPr>
      <t>　(⑪=③×</t>
    </r>
    <r>
      <rPr>
        <sz val="10"/>
        <color indexed="8"/>
        <rFont val="ＭＳ Ｐゴシック"/>
        <family val="3"/>
        <charset val="128"/>
      </rPr>
      <t>2/5</t>
    </r>
    <r>
      <rPr>
        <sz val="10"/>
        <color indexed="8"/>
        <rFont val="ＭＳ Ｐゴシック"/>
        <family val="3"/>
        <charset val="128"/>
      </rPr>
      <t>)</t>
    </r>
    <phoneticPr fontId="2"/>
  </si>
  <si>
    <t>耐震補強設計</t>
    <rPh sb="0" eb="2">
      <t>タイシン</t>
    </rPh>
    <rPh sb="2" eb="4">
      <t>ホキョウ</t>
    </rPh>
    <rPh sb="4" eb="6">
      <t>セッケイ</t>
    </rPh>
    <phoneticPr fontId="2"/>
  </si>
  <si>
    <t>耐震診断・耐震補強設計</t>
    <rPh sb="0" eb="2">
      <t>タイシン</t>
    </rPh>
    <rPh sb="2" eb="4">
      <t>シンダン</t>
    </rPh>
    <rPh sb="5" eb="7">
      <t>タイシン</t>
    </rPh>
    <rPh sb="7" eb="9">
      <t>ホキョウ</t>
    </rPh>
    <rPh sb="9" eb="11">
      <t>セッケイ</t>
    </rPh>
    <phoneticPr fontId="2"/>
  </si>
  <si>
    <t>耐震診断・耐震改修</t>
    <rPh sb="0" eb="2">
      <t>タイシン</t>
    </rPh>
    <rPh sb="2" eb="4">
      <t>シンダン</t>
    </rPh>
    <rPh sb="5" eb="7">
      <t>タイシン</t>
    </rPh>
    <rPh sb="7" eb="9">
      <t>カイシュウ</t>
    </rPh>
    <phoneticPr fontId="2"/>
  </si>
  <si>
    <t>耐震補強設計・耐震改修</t>
    <rPh sb="0" eb="2">
      <t>タイシン</t>
    </rPh>
    <rPh sb="2" eb="4">
      <t>ホキョウ</t>
    </rPh>
    <rPh sb="4" eb="6">
      <t>セッケイ</t>
    </rPh>
    <rPh sb="7" eb="9">
      <t>タイシン</t>
    </rPh>
    <rPh sb="9" eb="11">
      <t>カイシュウ</t>
    </rPh>
    <phoneticPr fontId="2"/>
  </si>
  <si>
    <t>耐震診断・耐震補強設計・耐震改修</t>
    <rPh sb="0" eb="2">
      <t>タイシン</t>
    </rPh>
    <rPh sb="2" eb="4">
      <t>シンダン</t>
    </rPh>
    <rPh sb="5" eb="7">
      <t>タイシン</t>
    </rPh>
    <rPh sb="7" eb="9">
      <t>ホキョウ</t>
    </rPh>
    <rPh sb="9" eb="11">
      <t>セッケイ</t>
    </rPh>
    <rPh sb="12" eb="14">
      <t>タイシン</t>
    </rPh>
    <rPh sb="14" eb="16">
      <t>カイシュウ</t>
    </rPh>
    <phoneticPr fontId="2"/>
  </si>
  <si>
    <t>様式２－３－２</t>
    <rPh sb="0" eb="2">
      <t>ヨウシキ</t>
    </rPh>
    <phoneticPr fontId="2"/>
  </si>
  <si>
    <t>①実際に耐震化のための計画策定に要する費用</t>
    <rPh sb="1" eb="3">
      <t>ジッサイ</t>
    </rPh>
    <rPh sb="4" eb="7">
      <t>タイシンカ</t>
    </rPh>
    <rPh sb="11" eb="13">
      <t>ケイカク</t>
    </rPh>
    <rPh sb="13" eb="15">
      <t>サクテイ</t>
    </rPh>
    <rPh sb="16" eb="17">
      <t>ヨウ</t>
    </rPh>
    <rPh sb="19" eb="21">
      <t>ヒヨウ</t>
    </rPh>
    <phoneticPr fontId="2"/>
  </si>
  <si>
    <t>②補助申請額</t>
    <rPh sb="1" eb="3">
      <t>ホジョ</t>
    </rPh>
    <rPh sb="3" eb="6">
      <t>シンセイガク</t>
    </rPh>
    <phoneticPr fontId="2"/>
  </si>
  <si>
    <t>①実際に耐震改修工事に要する費用</t>
    <rPh sb="1" eb="3">
      <t>ジッサイ</t>
    </rPh>
    <rPh sb="4" eb="6">
      <t>タイシン</t>
    </rPh>
    <rPh sb="6" eb="8">
      <t>カイシュウ</t>
    </rPh>
    <rPh sb="8" eb="10">
      <t>コウジ</t>
    </rPh>
    <rPh sb="11" eb="12">
      <t>ヨウ</t>
    </rPh>
    <rPh sb="14" eb="16">
      <t>ヒヨウ</t>
    </rPh>
    <phoneticPr fontId="2"/>
  </si>
  <si>
    <t>②耐震改修工事に要する費用の上限</t>
    <rPh sb="1" eb="3">
      <t>タイシン</t>
    </rPh>
    <rPh sb="3" eb="5">
      <t>カイシュウ</t>
    </rPh>
    <rPh sb="5" eb="7">
      <t>コウジ</t>
    </rPh>
    <rPh sb="8" eb="9">
      <t>ヨウ</t>
    </rPh>
    <rPh sb="11" eb="13">
      <t>ヒヨウ</t>
    </rPh>
    <rPh sb="14" eb="16">
      <t>ジョウゲン</t>
    </rPh>
    <phoneticPr fontId="2"/>
  </si>
  <si>
    <t>様式２－３－３</t>
    <rPh sb="0" eb="2">
      <t>ヨウシキ</t>
    </rPh>
    <phoneticPr fontId="2"/>
  </si>
  <si>
    <t>要安全確認計画記載建築物の耐震改修等、建替え又は除却に関する事業</t>
    <rPh sb="17" eb="18">
      <t>トウ</t>
    </rPh>
    <rPh sb="22" eb="23">
      <t>マタ</t>
    </rPh>
    <rPh sb="24" eb="26">
      <t>ジョキャク</t>
    </rPh>
    <phoneticPr fontId="13"/>
  </si>
  <si>
    <r>
      <t xml:space="preserve">補助基本額
</t>
    </r>
    <r>
      <rPr>
        <sz val="9"/>
        <color indexed="8"/>
        <rFont val="ＭＳ Ｐゴシック"/>
        <family val="3"/>
        <charset val="128"/>
      </rPr>
      <t xml:space="preserve"> （耐震診断・補強設計・耐震改修に要する費用）</t>
    </r>
    <rPh sb="0" eb="2">
      <t>ホジョ</t>
    </rPh>
    <rPh sb="2" eb="5">
      <t>キホンガク</t>
    </rPh>
    <rPh sb="8" eb="10">
      <t>タイシン</t>
    </rPh>
    <rPh sb="10" eb="12">
      <t>シンダン</t>
    </rPh>
    <rPh sb="13" eb="15">
      <t>ホキョウ</t>
    </rPh>
    <rPh sb="15" eb="17">
      <t>セッケイ</t>
    </rPh>
    <rPh sb="18" eb="20">
      <t>タイシン</t>
    </rPh>
    <rPh sb="20" eb="22">
      <t>カイシュウ</t>
    </rPh>
    <rPh sb="23" eb="24">
      <t>ヨウ</t>
    </rPh>
    <rPh sb="26" eb="28">
      <t>ヒヨウ</t>
    </rPh>
    <phoneticPr fontId="13"/>
  </si>
  <si>
    <t>補助種別・事業内容・補助事業経費</t>
    <phoneticPr fontId="13"/>
  </si>
  <si>
    <t>２．対象建築物の名称：</t>
    <phoneticPr fontId="13"/>
  </si>
  <si>
    <t>３．対象建築物の名称：</t>
    <phoneticPr fontId="13"/>
  </si>
  <si>
    <t>４．対象建築物の名称：</t>
    <phoneticPr fontId="13"/>
  </si>
  <si>
    <t>５．対象建築物の名称：</t>
    <phoneticPr fontId="13"/>
  </si>
  <si>
    <t>６．対象建築物の名称：</t>
    <phoneticPr fontId="13"/>
  </si>
  <si>
    <t>７．対象建築物の名称：</t>
    <phoneticPr fontId="13"/>
  </si>
  <si>
    <t>８．対象建築物の名称：</t>
    <phoneticPr fontId="13"/>
  </si>
  <si>
    <t>９．対象建築物の名称：</t>
    <phoneticPr fontId="13"/>
  </si>
  <si>
    <t>１０．対象建築物の名称：</t>
    <phoneticPr fontId="13"/>
  </si>
  <si>
    <t>１．対象建築物の名称：</t>
    <phoneticPr fontId="13"/>
  </si>
  <si>
    <t>１．対象建築物の名称：</t>
    <phoneticPr fontId="13"/>
  </si>
  <si>
    <t>４．対象建築物の名称：</t>
    <phoneticPr fontId="13"/>
  </si>
  <si>
    <t>７．対象建築物の名称：</t>
    <phoneticPr fontId="13"/>
  </si>
  <si>
    <t>（備考）</t>
    <rPh sb="1" eb="3">
      <t>ビコウ</t>
    </rPh>
    <phoneticPr fontId="2"/>
  </si>
  <si>
    <t>２　申請書は事業ごとに作成すること。</t>
    <rPh sb="2" eb="5">
      <t>シンセイショ</t>
    </rPh>
    <rPh sb="6" eb="8">
      <t>ジギョウ</t>
    </rPh>
    <rPh sb="11" eb="13">
      <t>サクセイ</t>
    </rPh>
    <phoneticPr fontId="2"/>
  </si>
  <si>
    <t>様式３－１－２</t>
    <rPh sb="0" eb="2">
      <t>ヨウシキ</t>
    </rPh>
    <phoneticPr fontId="9"/>
  </si>
  <si>
    <t>様式３－２－２</t>
    <rPh sb="0" eb="2">
      <t>ヨウシキ</t>
    </rPh>
    <phoneticPr fontId="9"/>
  </si>
  <si>
    <t>様式３－４</t>
    <rPh sb="0" eb="2">
      <t>ヨウシキ</t>
    </rPh>
    <phoneticPr fontId="9"/>
  </si>
  <si>
    <t>・耐震改修促進法に基づく講習会修了番号</t>
    <phoneticPr fontId="2"/>
  </si>
  <si>
    <t>講習会修了番号</t>
    <phoneticPr fontId="2"/>
  </si>
  <si>
    <t>構造（種類）</t>
    <rPh sb="0" eb="2">
      <t>コウゾウ</t>
    </rPh>
    <rPh sb="3" eb="5">
      <t>シュルイ</t>
    </rPh>
    <phoneticPr fontId="2"/>
  </si>
  <si>
    <t>造</t>
    <rPh sb="0" eb="1">
      <t>ゾウ</t>
    </rPh>
    <phoneticPr fontId="2"/>
  </si>
  <si>
    <t>講習会名称</t>
    <rPh sb="0" eb="3">
      <t>コウシュウカイ</t>
    </rPh>
    <rPh sb="3" eb="5">
      <t>メイショウ</t>
    </rPh>
    <phoneticPr fontId="2"/>
  </si>
  <si>
    <t>様式第４</t>
    <rPh sb="0" eb="2">
      <t>ヨウシキ</t>
    </rPh>
    <rPh sb="2" eb="3">
      <t>ダイ</t>
    </rPh>
    <phoneticPr fontId="2"/>
  </si>
  <si>
    <t>区分</t>
    <rPh sb="0" eb="2">
      <t>クブン</t>
    </rPh>
    <phoneticPr fontId="2"/>
  </si>
  <si>
    <t>事業費</t>
    <rPh sb="0" eb="3">
      <t>ジギョウヒ</t>
    </rPh>
    <phoneticPr fontId="2"/>
  </si>
  <si>
    <t>国庫補助金</t>
    <rPh sb="0" eb="2">
      <t>コッコ</t>
    </rPh>
    <rPh sb="2" eb="5">
      <t>ホジョキン</t>
    </rPh>
    <phoneticPr fontId="2"/>
  </si>
  <si>
    <t>交付金</t>
    <rPh sb="0" eb="3">
      <t>コウフキン</t>
    </rPh>
    <phoneticPr fontId="2"/>
  </si>
  <si>
    <t>補助金</t>
    <rPh sb="0" eb="3">
      <t>ホジョキン</t>
    </rPh>
    <phoneticPr fontId="2"/>
  </si>
  <si>
    <t>耐震対策緊急促進事業</t>
    <rPh sb="0" eb="2">
      <t>タイシン</t>
    </rPh>
    <rPh sb="2" eb="4">
      <t>タイサク</t>
    </rPh>
    <rPh sb="4" eb="6">
      <t>キンキュウ</t>
    </rPh>
    <rPh sb="6" eb="8">
      <t>ソクシン</t>
    </rPh>
    <rPh sb="8" eb="10">
      <t>ジギョウ</t>
    </rPh>
    <phoneticPr fontId="2"/>
  </si>
  <si>
    <t>その他</t>
    <rPh sb="2" eb="3">
      <t>タ</t>
    </rPh>
    <phoneticPr fontId="2"/>
  </si>
  <si>
    <t>計</t>
    <rPh sb="0" eb="1">
      <t>ケイ</t>
    </rPh>
    <phoneticPr fontId="2"/>
  </si>
  <si>
    <t>地方負担金</t>
    <rPh sb="0" eb="2">
      <t>チホウ</t>
    </rPh>
    <rPh sb="2" eb="5">
      <t>フタンキン</t>
    </rPh>
    <phoneticPr fontId="2"/>
  </si>
  <si>
    <t>都道府県補助金</t>
    <rPh sb="0" eb="4">
      <t>トドウフケン</t>
    </rPh>
    <rPh sb="4" eb="7">
      <t>ホジョキン</t>
    </rPh>
    <phoneticPr fontId="2"/>
  </si>
  <si>
    <t>市町村補助金</t>
    <rPh sb="0" eb="3">
      <t>シチョウソン</t>
    </rPh>
    <rPh sb="3" eb="6">
      <t>ホジョキン</t>
    </rPh>
    <phoneticPr fontId="2"/>
  </si>
  <si>
    <t>申請者負担額</t>
    <rPh sb="0" eb="3">
      <t>シンセイシャ</t>
    </rPh>
    <rPh sb="3" eb="5">
      <t>フタン</t>
    </rPh>
    <rPh sb="5" eb="6">
      <t>ガク</t>
    </rPh>
    <phoneticPr fontId="2"/>
  </si>
  <si>
    <t>１．事業費とは、当該年度の補助対象事業の事業費総額をいい、申請の際の予定額を含む。</t>
    <rPh sb="2" eb="5">
      <t>ジギョウヒ</t>
    </rPh>
    <rPh sb="8" eb="10">
      <t>トウガイ</t>
    </rPh>
    <rPh sb="10" eb="12">
      <t>ネンド</t>
    </rPh>
    <rPh sb="13" eb="15">
      <t>ホジョ</t>
    </rPh>
    <rPh sb="15" eb="17">
      <t>タイショウ</t>
    </rPh>
    <rPh sb="17" eb="19">
      <t>ジギョウ</t>
    </rPh>
    <rPh sb="20" eb="23">
      <t>ジギョウヒ</t>
    </rPh>
    <rPh sb="23" eb="25">
      <t>ソウガク</t>
    </rPh>
    <rPh sb="29" eb="31">
      <t>シンセイ</t>
    </rPh>
    <rPh sb="32" eb="33">
      <t>サイ</t>
    </rPh>
    <rPh sb="34" eb="37">
      <t>ヨテイガク</t>
    </rPh>
    <rPh sb="38" eb="39">
      <t>フク</t>
    </rPh>
    <phoneticPr fontId="2"/>
  </si>
  <si>
    <t>２．複数の国庫補助金の交付を受けて補助対象事業を実施する場合、補助金の名称を摘要</t>
    <rPh sb="2" eb="4">
      <t>フクスウ</t>
    </rPh>
    <rPh sb="5" eb="7">
      <t>コッコ</t>
    </rPh>
    <rPh sb="7" eb="10">
      <t>ホジョキン</t>
    </rPh>
    <rPh sb="11" eb="13">
      <t>コウフ</t>
    </rPh>
    <rPh sb="14" eb="15">
      <t>ウ</t>
    </rPh>
    <rPh sb="17" eb="19">
      <t>ホジョ</t>
    </rPh>
    <rPh sb="19" eb="21">
      <t>タイショウ</t>
    </rPh>
    <rPh sb="21" eb="23">
      <t>ジギョウ</t>
    </rPh>
    <rPh sb="24" eb="26">
      <t>ジッシ</t>
    </rPh>
    <rPh sb="28" eb="30">
      <t>バアイ</t>
    </rPh>
    <rPh sb="31" eb="34">
      <t>ホジョキン</t>
    </rPh>
    <rPh sb="35" eb="37">
      <t>メイショウ</t>
    </rPh>
    <rPh sb="38" eb="40">
      <t>テキヨウ</t>
    </rPh>
    <phoneticPr fontId="2"/>
  </si>
  <si>
    <t>　　欄に記載すること。</t>
    <rPh sb="2" eb="3">
      <t>ラン</t>
    </rPh>
    <rPh sb="4" eb="6">
      <t>キサイ</t>
    </rPh>
    <phoneticPr fontId="2"/>
  </si>
  <si>
    <t>３．その他に計上したものについては、その内容を摘要欄に記載すること。</t>
    <rPh sb="4" eb="5">
      <t>タ</t>
    </rPh>
    <rPh sb="6" eb="8">
      <t>ケイジョウ</t>
    </rPh>
    <rPh sb="20" eb="22">
      <t>ナイヨウ</t>
    </rPh>
    <rPh sb="23" eb="26">
      <t>テキヨウラン</t>
    </rPh>
    <rPh sb="27" eb="29">
      <t>キサイ</t>
    </rPh>
    <phoneticPr fontId="2"/>
  </si>
  <si>
    <t>地方整備局長等　殿</t>
    <rPh sb="0" eb="2">
      <t>チホウ</t>
    </rPh>
    <rPh sb="2" eb="4">
      <t>セイビ</t>
    </rPh>
    <rPh sb="4" eb="6">
      <t>キョクチョウ</t>
    </rPh>
    <rPh sb="6" eb="7">
      <t>トウ</t>
    </rPh>
    <rPh sb="8" eb="9">
      <t>トノ</t>
    </rPh>
    <phoneticPr fontId="2"/>
  </si>
  <si>
    <t>防災・安全交付金（住宅・建築物安全ストック形成事業）</t>
    <rPh sb="0" eb="2">
      <t>ボウサイ</t>
    </rPh>
    <rPh sb="3" eb="5">
      <t>アンゼン</t>
    </rPh>
    <rPh sb="5" eb="8">
      <t>コウフキン</t>
    </rPh>
    <rPh sb="9" eb="11">
      <t>ジュウタク</t>
    </rPh>
    <rPh sb="12" eb="15">
      <t>ケンチクブツ</t>
    </rPh>
    <rPh sb="15" eb="17">
      <t>アンゼン</t>
    </rPh>
    <rPh sb="21" eb="23">
      <t>ケイセイ</t>
    </rPh>
    <rPh sb="23" eb="25">
      <t>ジギョウ</t>
    </rPh>
    <phoneticPr fontId="2"/>
  </si>
  <si>
    <t>事業費限度額単価</t>
    <rPh sb="0" eb="3">
      <t>ジギョウヒ</t>
    </rPh>
    <phoneticPr fontId="2"/>
  </si>
  <si>
    <r>
      <t>・所有者が２名以上いる場合は、人数を記入のうえ、所有者全員のリスト（任意様式）</t>
    </r>
    <r>
      <rPr>
        <sz val="11"/>
        <rFont val="ＭＳ Ｐゴシック"/>
        <family val="3"/>
        <charset val="128"/>
      </rPr>
      <t>等</t>
    </r>
    <r>
      <rPr>
        <sz val="11"/>
        <rFont val="ＭＳ Ｐゴシック"/>
        <family val="3"/>
        <charset val="128"/>
      </rPr>
      <t>を提出してください。</t>
    </r>
    <rPh sb="1" eb="4">
      <t>ショユウシャ</t>
    </rPh>
    <rPh sb="6" eb="7">
      <t>メイ</t>
    </rPh>
    <rPh sb="7" eb="9">
      <t>イジョウ</t>
    </rPh>
    <rPh sb="11" eb="13">
      <t>バアイ</t>
    </rPh>
    <rPh sb="15" eb="17">
      <t>ニンズウ</t>
    </rPh>
    <rPh sb="18" eb="20">
      <t>キニュウ</t>
    </rPh>
    <rPh sb="24" eb="27">
      <t>ショユウシャ</t>
    </rPh>
    <rPh sb="27" eb="29">
      <t>ゼンイン</t>
    </rPh>
    <rPh sb="34" eb="36">
      <t>ニンイ</t>
    </rPh>
    <rPh sb="36" eb="38">
      <t>ヨウシキ</t>
    </rPh>
    <rPh sb="39" eb="40">
      <t>ナド</t>
    </rPh>
    <rPh sb="41" eb="43">
      <t>テイシュツ</t>
    </rPh>
    <phoneticPr fontId="2"/>
  </si>
  <si>
    <r>
      <t>・所有者が２名以上いる場合は、人数を記入のうえ、所有者全員のリスト（任意様式）</t>
    </r>
    <r>
      <rPr>
        <sz val="11"/>
        <color indexed="8"/>
        <rFont val="ＭＳ Ｐゴシック"/>
        <family val="3"/>
        <charset val="128"/>
      </rPr>
      <t>等</t>
    </r>
    <r>
      <rPr>
        <sz val="11"/>
        <color indexed="8"/>
        <rFont val="ＭＳ Ｐゴシック"/>
        <family val="3"/>
        <charset val="128"/>
      </rPr>
      <t>を提出してください。</t>
    </r>
    <rPh sb="1" eb="4">
      <t>ショユウシャ</t>
    </rPh>
    <rPh sb="6" eb="7">
      <t>メイ</t>
    </rPh>
    <rPh sb="7" eb="9">
      <t>イジョウ</t>
    </rPh>
    <rPh sb="11" eb="13">
      <t>バアイ</t>
    </rPh>
    <rPh sb="15" eb="17">
      <t>ニンズウ</t>
    </rPh>
    <rPh sb="18" eb="20">
      <t>キニュウ</t>
    </rPh>
    <rPh sb="24" eb="27">
      <t>ショユウシャ</t>
    </rPh>
    <rPh sb="27" eb="29">
      <t>ゼンイン</t>
    </rPh>
    <rPh sb="34" eb="36">
      <t>ニンイ</t>
    </rPh>
    <rPh sb="36" eb="38">
      <t>ヨウシキ</t>
    </rPh>
    <rPh sb="39" eb="40">
      <t>ナド</t>
    </rPh>
    <rPh sb="41" eb="43">
      <t>テイシュツ</t>
    </rPh>
    <phoneticPr fontId="2"/>
  </si>
  <si>
    <r>
      <t>・所有者が２名以上いる場合は、人数を記入のうえ、所有者全員のリスト（任意様式）</t>
    </r>
    <r>
      <rPr>
        <sz val="11"/>
        <rFont val="ＭＳ Ｐゴシック"/>
        <family val="3"/>
        <charset val="128"/>
      </rPr>
      <t>等を提出してください。</t>
    </r>
    <rPh sb="1" eb="4">
      <t>ショユウシャ</t>
    </rPh>
    <rPh sb="6" eb="7">
      <t>メイ</t>
    </rPh>
    <rPh sb="7" eb="9">
      <t>イジョウ</t>
    </rPh>
    <rPh sb="11" eb="13">
      <t>バアイ</t>
    </rPh>
    <rPh sb="15" eb="17">
      <t>ニンズウ</t>
    </rPh>
    <rPh sb="18" eb="20">
      <t>キニュウ</t>
    </rPh>
    <rPh sb="24" eb="27">
      <t>ショユウシャ</t>
    </rPh>
    <rPh sb="27" eb="29">
      <t>ゼンイン</t>
    </rPh>
    <rPh sb="34" eb="36">
      <t>ニンイ</t>
    </rPh>
    <rPh sb="36" eb="38">
      <t>ヨウシキ</t>
    </rPh>
    <rPh sb="39" eb="40">
      <t>ナド</t>
    </rPh>
    <rPh sb="41" eb="43">
      <t>テイシュツ</t>
    </rPh>
    <phoneticPr fontId="2"/>
  </si>
  <si>
    <r>
      <t>金額欄</t>
    </r>
    <r>
      <rPr>
        <sz val="9"/>
        <rFont val="ＭＳ Ｐゴシック"/>
        <family val="3"/>
        <charset val="128"/>
      </rPr>
      <t>（千円未満切り捨て）</t>
    </r>
    <rPh sb="0" eb="3">
      <t>キンガクラン</t>
    </rPh>
    <rPh sb="4" eb="5">
      <t>セン</t>
    </rPh>
    <rPh sb="5" eb="8">
      <t>エンミマン</t>
    </rPh>
    <rPh sb="8" eb="9">
      <t>キ</t>
    </rPh>
    <rPh sb="10" eb="11">
      <t>ス</t>
    </rPh>
    <phoneticPr fontId="2"/>
  </si>
  <si>
    <r>
      <t>要緊急安全確認大規模建築物の耐震改修</t>
    </r>
    <r>
      <rPr>
        <sz val="11"/>
        <rFont val="ＭＳ Ｐゴシック"/>
        <family val="3"/>
        <charset val="128"/>
      </rPr>
      <t>、</t>
    </r>
    <r>
      <rPr>
        <sz val="11"/>
        <rFont val="ＭＳ Ｐゴシック"/>
        <family val="3"/>
        <charset val="128"/>
      </rPr>
      <t>建替え</t>
    </r>
    <r>
      <rPr>
        <sz val="11"/>
        <rFont val="ＭＳ Ｐゴシック"/>
        <family val="3"/>
        <charset val="128"/>
      </rPr>
      <t>又は除却</t>
    </r>
    <r>
      <rPr>
        <sz val="11"/>
        <rFont val="ＭＳ Ｐゴシック"/>
        <family val="3"/>
        <charset val="128"/>
      </rPr>
      <t>に関する事業</t>
    </r>
    <rPh sb="16" eb="18">
      <t>カイシュウ</t>
    </rPh>
    <rPh sb="19" eb="20">
      <t>タ</t>
    </rPh>
    <rPh sb="20" eb="21">
      <t>カ</t>
    </rPh>
    <rPh sb="22" eb="23">
      <t>マタ</t>
    </rPh>
    <rPh sb="24" eb="26">
      <t>ジョキャク</t>
    </rPh>
    <phoneticPr fontId="13"/>
  </si>
  <si>
    <r>
      <t>イ．要緊急安全確認大規模建築物の耐震改修</t>
    </r>
    <r>
      <rPr>
        <sz val="11"/>
        <rFont val="ＭＳ Ｐゴシック"/>
        <family val="3"/>
        <charset val="128"/>
      </rPr>
      <t>、建替え又は除却に関する事業算出内訳</t>
    </r>
    <rPh sb="2" eb="3">
      <t>ヨウ</t>
    </rPh>
    <rPh sb="3" eb="5">
      <t>キンキュウ</t>
    </rPh>
    <rPh sb="5" eb="7">
      <t>アンゼン</t>
    </rPh>
    <rPh sb="7" eb="9">
      <t>カクニン</t>
    </rPh>
    <rPh sb="9" eb="12">
      <t>ダイキボ</t>
    </rPh>
    <rPh sb="12" eb="15">
      <t>ケンチクブツ</t>
    </rPh>
    <rPh sb="16" eb="18">
      <t>タイシン</t>
    </rPh>
    <rPh sb="18" eb="20">
      <t>カイシュウ</t>
    </rPh>
    <rPh sb="21" eb="23">
      <t>タテカ</t>
    </rPh>
    <rPh sb="24" eb="25">
      <t>マタ</t>
    </rPh>
    <rPh sb="26" eb="28">
      <t>ジョキャク</t>
    </rPh>
    <rPh sb="29" eb="30">
      <t>カン</t>
    </rPh>
    <rPh sb="32" eb="34">
      <t>ジギョウ</t>
    </rPh>
    <rPh sb="34" eb="36">
      <t>サンシュツ</t>
    </rPh>
    <rPh sb="36" eb="38">
      <t>ウチワケ</t>
    </rPh>
    <phoneticPr fontId="9"/>
  </si>
  <si>
    <r>
      <t>ロ．要緊急安全確認大規模建築物の耐震改修</t>
    </r>
    <r>
      <rPr>
        <sz val="11"/>
        <rFont val="ＭＳ Ｐゴシック"/>
        <family val="3"/>
        <charset val="128"/>
      </rPr>
      <t>、建替え又は除却に関する事業内訳</t>
    </r>
    <rPh sb="2" eb="3">
      <t>ヨウ</t>
    </rPh>
    <rPh sb="3" eb="5">
      <t>キンキュウ</t>
    </rPh>
    <rPh sb="5" eb="7">
      <t>アンゼン</t>
    </rPh>
    <rPh sb="7" eb="9">
      <t>カクニン</t>
    </rPh>
    <rPh sb="9" eb="12">
      <t>ダイキボ</t>
    </rPh>
    <rPh sb="12" eb="15">
      <t>ケンチクブツ</t>
    </rPh>
    <rPh sb="16" eb="18">
      <t>タイシン</t>
    </rPh>
    <rPh sb="18" eb="20">
      <t>カイシュウ</t>
    </rPh>
    <rPh sb="21" eb="23">
      <t>タテカ</t>
    </rPh>
    <rPh sb="24" eb="25">
      <t>マタ</t>
    </rPh>
    <rPh sb="26" eb="28">
      <t>ジョキャク</t>
    </rPh>
    <rPh sb="29" eb="30">
      <t>カン</t>
    </rPh>
    <rPh sb="32" eb="34">
      <t>ジギョウ</t>
    </rPh>
    <rPh sb="34" eb="36">
      <t>ウチワケ</t>
    </rPh>
    <phoneticPr fontId="9"/>
  </si>
  <si>
    <r>
      <t xml:space="preserve">事業主体名
</t>
    </r>
    <r>
      <rPr>
        <sz val="11"/>
        <rFont val="ＭＳ Ｐゴシック"/>
        <family val="3"/>
        <charset val="128"/>
      </rPr>
      <t>（申請者名）</t>
    </r>
    <rPh sb="0" eb="2">
      <t>ジギョウ</t>
    </rPh>
    <rPh sb="2" eb="4">
      <t>シュタイ</t>
    </rPh>
    <rPh sb="4" eb="5">
      <t>メイ</t>
    </rPh>
    <rPh sb="7" eb="11">
      <t>シンセイシャメイ</t>
    </rPh>
    <phoneticPr fontId="2"/>
  </si>
  <si>
    <t>1/6≦⑥＜1/3</t>
  </si>
  <si>
    <t>1/6≦⑥＜1/3</t>
    <phoneticPr fontId="9"/>
  </si>
  <si>
    <t>1/6≦⑥＜1/3</t>
    <phoneticPr fontId="14"/>
  </si>
  <si>
    <r>
      <rPr>
        <sz val="10"/>
        <color indexed="8"/>
        <rFont val="ＭＳ Ｐゴシック"/>
        <family val="3"/>
        <charset val="128"/>
      </rPr>
      <t>事業費限度額</t>
    </r>
    <r>
      <rPr>
        <sz val="11"/>
        <color theme="1"/>
        <rFont val="ＭＳ Ｐゴシック"/>
        <family val="3"/>
        <charset val="128"/>
        <scheme val="minor"/>
      </rPr>
      <t>　(①)</t>
    </r>
    <rPh sb="0" eb="3">
      <t>ジギョウヒ</t>
    </rPh>
    <rPh sb="3" eb="6">
      <t>ゲンドガク</t>
    </rPh>
    <phoneticPr fontId="2"/>
  </si>
  <si>
    <t>1,000㎡以下</t>
    <rPh sb="6" eb="8">
      <t>イカ</t>
    </rPh>
    <phoneticPr fontId="2"/>
  </si>
  <si>
    <t>1,000㎡超  　　　　　 2,000㎡以下</t>
    <rPh sb="6" eb="7">
      <t>チョウ</t>
    </rPh>
    <rPh sb="21" eb="23">
      <t>イカ</t>
    </rPh>
    <phoneticPr fontId="2"/>
  </si>
  <si>
    <t>2,000㎡超</t>
    <rPh sb="6" eb="7">
      <t>チョウ</t>
    </rPh>
    <phoneticPr fontId="2"/>
  </si>
  <si>
    <r>
      <t>合計</t>
    </r>
    <r>
      <rPr>
        <sz val="11"/>
        <rFont val="ＭＳ Ｐゴシック"/>
        <family val="3"/>
        <charset val="128"/>
      </rPr>
      <t>（①）</t>
    </r>
    <rPh sb="0" eb="2">
      <t>ゴウケイ</t>
    </rPh>
    <phoneticPr fontId="2"/>
  </si>
  <si>
    <t>天井加算の有無</t>
    <rPh sb="0" eb="2">
      <t>テンジョウ</t>
    </rPh>
    <rPh sb="2" eb="4">
      <t>カサン</t>
    </rPh>
    <rPh sb="5" eb="7">
      <t>ウム</t>
    </rPh>
    <phoneticPr fontId="2"/>
  </si>
  <si>
    <t>設備加算の有無</t>
    <rPh sb="0" eb="2">
      <t>セツビ</t>
    </rPh>
    <rPh sb="2" eb="4">
      <t>カサン</t>
    </rPh>
    <rPh sb="5" eb="7">
      <t>ウム</t>
    </rPh>
    <phoneticPr fontId="2"/>
  </si>
  <si>
    <t>平均天井高（天井加算がある場合）</t>
    <rPh sb="0" eb="2">
      <t>ヘイキン</t>
    </rPh>
    <rPh sb="2" eb="4">
      <t>テンジョウ</t>
    </rPh>
    <rPh sb="4" eb="5">
      <t>タカ</t>
    </rPh>
    <rPh sb="6" eb="8">
      <t>テンジョウ</t>
    </rPh>
    <rPh sb="8" eb="10">
      <t>カサン</t>
    </rPh>
    <rPh sb="13" eb="15">
      <t>バアイ</t>
    </rPh>
    <phoneticPr fontId="2"/>
  </si>
  <si>
    <t>ｍ</t>
    <phoneticPr fontId="2"/>
  </si>
  <si>
    <t>対象天井面積</t>
    <rPh sb="0" eb="2">
      <t>タイショウ</t>
    </rPh>
    <rPh sb="2" eb="4">
      <t>テンジョウ</t>
    </rPh>
    <rPh sb="4" eb="6">
      <t>メンセキ</t>
    </rPh>
    <phoneticPr fontId="2"/>
  </si>
  <si>
    <t>屋根面の耐震改修と併せた天井の耐震改修か</t>
    <rPh sb="0" eb="2">
      <t>ヤネ</t>
    </rPh>
    <rPh sb="2" eb="3">
      <t>メン</t>
    </rPh>
    <rPh sb="4" eb="6">
      <t>タイシン</t>
    </rPh>
    <rPh sb="6" eb="8">
      <t>カイシュウ</t>
    </rPh>
    <rPh sb="9" eb="10">
      <t>アワ</t>
    </rPh>
    <rPh sb="12" eb="14">
      <t>テンジョウ</t>
    </rPh>
    <rPh sb="15" eb="17">
      <t>タイシン</t>
    </rPh>
    <rPh sb="17" eb="19">
      <t>カイシュウ</t>
    </rPh>
    <phoneticPr fontId="2"/>
  </si>
  <si>
    <t>建築物の事業費限度額単価(b)</t>
    <rPh sb="0" eb="3">
      <t>ケンチクブツ</t>
    </rPh>
    <rPh sb="4" eb="7">
      <t>ジギョウヒ</t>
    </rPh>
    <rPh sb="7" eb="10">
      <t>ゲンドガク</t>
    </rPh>
    <rPh sb="10" eb="12">
      <t>タンカ</t>
    </rPh>
    <phoneticPr fontId="2"/>
  </si>
  <si>
    <t>建築物の事業費限度額(①)　　　(①＝a×b)</t>
    <rPh sb="0" eb="3">
      <t>ケンチクブツ</t>
    </rPh>
    <rPh sb="4" eb="7">
      <t>ジギョウヒ</t>
    </rPh>
    <rPh sb="7" eb="10">
      <t>ゲンドガク</t>
    </rPh>
    <phoneticPr fontId="2"/>
  </si>
  <si>
    <t>天井加算単価(c)</t>
    <rPh sb="0" eb="2">
      <t>テンジョウ</t>
    </rPh>
    <rPh sb="2" eb="4">
      <t>カサン</t>
    </rPh>
    <rPh sb="4" eb="6">
      <t>タンカ</t>
    </rPh>
    <phoneticPr fontId="2"/>
  </si>
  <si>
    <t>加算対象天井面積(d)</t>
    <rPh sb="0" eb="2">
      <t>カサン</t>
    </rPh>
    <rPh sb="2" eb="4">
      <t>タイショウ</t>
    </rPh>
    <rPh sb="4" eb="6">
      <t>テンジョウ</t>
    </rPh>
    <rPh sb="6" eb="8">
      <t>メンセキ</t>
    </rPh>
    <phoneticPr fontId="2"/>
  </si>
  <si>
    <t>天井加算額(②)　　　(②＝c×d)</t>
    <rPh sb="0" eb="2">
      <t>テンジョウ</t>
    </rPh>
    <rPh sb="2" eb="4">
      <t>カサン</t>
    </rPh>
    <phoneticPr fontId="2"/>
  </si>
  <si>
    <t>設備加算単価(e)</t>
    <rPh sb="0" eb="2">
      <t>セツビ</t>
    </rPh>
    <rPh sb="2" eb="4">
      <t>カサン</t>
    </rPh>
    <rPh sb="4" eb="6">
      <t>タンカ</t>
    </rPh>
    <phoneticPr fontId="2"/>
  </si>
  <si>
    <t>設備加算額(③)　　　(③＝a×e)</t>
    <rPh sb="0" eb="2">
      <t>セツビ</t>
    </rPh>
    <rPh sb="2" eb="4">
      <t>カサン</t>
    </rPh>
    <rPh sb="4" eb="5">
      <t>ガク</t>
    </rPh>
    <phoneticPr fontId="2"/>
  </si>
  <si>
    <t>合計(④)　　　(④＝①+②+③)</t>
    <rPh sb="0" eb="2">
      <t>ゴウケイ</t>
    </rPh>
    <phoneticPr fontId="20"/>
  </si>
  <si>
    <t>実際に耐震改修工事に要する費用(⑤)</t>
    <rPh sb="0" eb="2">
      <t>ジッサイ</t>
    </rPh>
    <rPh sb="3" eb="5">
      <t>タイシン</t>
    </rPh>
    <rPh sb="5" eb="7">
      <t>カイシュウ</t>
    </rPh>
    <rPh sb="7" eb="9">
      <t>コウジ</t>
    </rPh>
    <rPh sb="10" eb="11">
      <t>ヨウ</t>
    </rPh>
    <rPh sb="13" eb="15">
      <t>ヒヨウ</t>
    </rPh>
    <phoneticPr fontId="2"/>
  </si>
  <si>
    <t>耐震改修工事費(⑥)　(④≦⑤→④、④＞⑤→⑤)</t>
    <rPh sb="0" eb="2">
      <t>タイシン</t>
    </rPh>
    <rPh sb="2" eb="4">
      <t>カイシュウ</t>
    </rPh>
    <rPh sb="4" eb="6">
      <t>コウジ</t>
    </rPh>
    <rPh sb="6" eb="7">
      <t>ヒ</t>
    </rPh>
    <phoneticPr fontId="2"/>
  </si>
  <si>
    <t>　　耐震診断リンク先修正</t>
    <rPh sb="2" eb="4">
      <t>タイシン</t>
    </rPh>
    <rPh sb="4" eb="6">
      <t>シンダン</t>
    </rPh>
    <rPh sb="9" eb="10">
      <t>サキ</t>
    </rPh>
    <rPh sb="10" eb="12">
      <t>シュウセイ</t>
    </rPh>
    <phoneticPr fontId="13"/>
  </si>
  <si>
    <t>※　170324</t>
    <phoneticPr fontId="2"/>
  </si>
  <si>
    <t>　　天井加算、設備加算項目追加</t>
    <rPh sb="2" eb="4">
      <t>テンジョウ</t>
    </rPh>
    <rPh sb="4" eb="6">
      <t>カサン</t>
    </rPh>
    <rPh sb="7" eb="9">
      <t>セツビ</t>
    </rPh>
    <rPh sb="9" eb="11">
      <t>カサン</t>
    </rPh>
    <rPh sb="11" eb="13">
      <t>コウモク</t>
    </rPh>
    <rPh sb="13" eb="15">
      <t>ツイカ</t>
    </rPh>
    <phoneticPr fontId="2"/>
  </si>
  <si>
    <t>　　「基礎情報入力」から年度を拾えるようにリンク先修正</t>
    <rPh sb="7" eb="9">
      <t>ニュウリョク</t>
    </rPh>
    <phoneticPr fontId="2"/>
  </si>
  <si>
    <t>※　170327</t>
    <phoneticPr fontId="2"/>
  </si>
  <si>
    <t>　　上限額の算出欄削除（記載不足のための誤解防止：地整要望）</t>
    <rPh sb="2" eb="5">
      <t>ジョウゲンガク</t>
    </rPh>
    <rPh sb="6" eb="8">
      <t>サンシュツ</t>
    </rPh>
    <rPh sb="8" eb="9">
      <t>ラン</t>
    </rPh>
    <rPh sb="9" eb="11">
      <t>サクジョ</t>
    </rPh>
    <rPh sb="12" eb="14">
      <t>キサイ</t>
    </rPh>
    <rPh sb="14" eb="16">
      <t>ブソク</t>
    </rPh>
    <rPh sb="20" eb="22">
      <t>ゴカイ</t>
    </rPh>
    <rPh sb="22" eb="24">
      <t>ボウシ</t>
    </rPh>
    <rPh sb="25" eb="27">
      <t>チセイ</t>
    </rPh>
    <rPh sb="27" eb="29">
      <t>ヨウボウ</t>
    </rPh>
    <phoneticPr fontId="2"/>
  </si>
  <si>
    <t>　　％表示の小数点第５位以下を切り捨て、表記を小数点第４位までに修正</t>
    <phoneticPr fontId="2"/>
  </si>
  <si>
    <t>　　1/6(16.67%)≦⑥＜1/3　→　1/6≦⑥＜1/3</t>
    <phoneticPr fontId="2"/>
  </si>
  <si>
    <t>　　Ｔ列表記修正</t>
    <rPh sb="3" eb="4">
      <t>レツ</t>
    </rPh>
    <rPh sb="4" eb="6">
      <t>ヒョウキ</t>
    </rPh>
    <rPh sb="6" eb="8">
      <t>シュウセイ</t>
    </rPh>
    <phoneticPr fontId="2"/>
  </si>
  <si>
    <t>　　Ｌ，Ｍ，Ｑ列数式修正</t>
    <rPh sb="7" eb="8">
      <t>レツ</t>
    </rPh>
    <rPh sb="8" eb="10">
      <t>スウシキ</t>
    </rPh>
    <rPh sb="10" eb="12">
      <t>シュウセイ</t>
    </rPh>
    <phoneticPr fontId="2"/>
  </si>
  <si>
    <t>　　Ｏ列表記修正</t>
    <rPh sb="3" eb="4">
      <t>レツ</t>
    </rPh>
    <rPh sb="4" eb="6">
      <t>ヒョウキ</t>
    </rPh>
    <rPh sb="6" eb="8">
      <t>シュウセイ</t>
    </rPh>
    <phoneticPr fontId="2"/>
  </si>
  <si>
    <t>　　16.67％→16.6666％</t>
    <phoneticPr fontId="2"/>
  </si>
  <si>
    <t>　　O列表記修正</t>
    <rPh sb="3" eb="4">
      <t>レツ</t>
    </rPh>
    <rPh sb="4" eb="6">
      <t>ヒョウキ</t>
    </rPh>
    <rPh sb="6" eb="8">
      <t>シュウセイ</t>
    </rPh>
    <phoneticPr fontId="2"/>
  </si>
  <si>
    <t>　　21.83％→21.8333％</t>
    <phoneticPr fontId="2"/>
  </si>
  <si>
    <t>※　170324</t>
    <phoneticPr fontId="14"/>
  </si>
  <si>
    <t>　　天井加算、設備加算に関する項目を追加</t>
    <rPh sb="2" eb="4">
      <t>テンジョウ</t>
    </rPh>
    <rPh sb="4" eb="6">
      <t>カサン</t>
    </rPh>
    <rPh sb="7" eb="9">
      <t>セツビ</t>
    </rPh>
    <rPh sb="9" eb="11">
      <t>カサン</t>
    </rPh>
    <rPh sb="12" eb="13">
      <t>カン</t>
    </rPh>
    <rPh sb="15" eb="17">
      <t>コウモク</t>
    </rPh>
    <rPh sb="18" eb="20">
      <t>ツイカ</t>
    </rPh>
    <phoneticPr fontId="14"/>
  </si>
  <si>
    <t>様式３－１－１</t>
    <rPh sb="0" eb="2">
      <t>ヨウシキ</t>
    </rPh>
    <phoneticPr fontId="2"/>
  </si>
  <si>
    <t>イ．要緊急安全確認大規模建築物の耐震化の支援に関する事業（要緊急安全確認大規模建築物の耐震診断）算出内訳</t>
    <rPh sb="2" eb="3">
      <t>ヨウ</t>
    </rPh>
    <rPh sb="3" eb="5">
      <t>キンキュウ</t>
    </rPh>
    <rPh sb="5" eb="7">
      <t>アンゼン</t>
    </rPh>
    <rPh sb="7" eb="9">
      <t>カクニン</t>
    </rPh>
    <rPh sb="9" eb="12">
      <t>ダイキボ</t>
    </rPh>
    <rPh sb="12" eb="15">
      <t>ケンチクブツ</t>
    </rPh>
    <rPh sb="16" eb="19">
      <t>タイシンカ</t>
    </rPh>
    <rPh sb="20" eb="22">
      <t>シエン</t>
    </rPh>
    <rPh sb="23" eb="24">
      <t>カン</t>
    </rPh>
    <rPh sb="26" eb="28">
      <t>ジギョウ</t>
    </rPh>
    <rPh sb="48" eb="50">
      <t>サンシュツ</t>
    </rPh>
    <rPh sb="50" eb="52">
      <t>ウチワケ</t>
    </rPh>
    <phoneticPr fontId="2"/>
  </si>
  <si>
    <t>対象建築物名</t>
    <rPh sb="0" eb="2">
      <t>タイショウ</t>
    </rPh>
    <rPh sb="2" eb="5">
      <t>ケンチクブツ</t>
    </rPh>
    <rPh sb="5" eb="6">
      <t>メイ</t>
    </rPh>
    <phoneticPr fontId="2"/>
  </si>
  <si>
    <r>
      <rPr>
        <sz val="10"/>
        <color indexed="8"/>
        <rFont val="ＭＳ Ｐゴシック"/>
        <family val="3"/>
        <charset val="128"/>
      </rPr>
      <t>実際に耐震診断に要する費用　　</t>
    </r>
    <r>
      <rPr>
        <sz val="11"/>
        <color theme="1"/>
        <rFont val="ＭＳ Ｐゴシック"/>
        <family val="3"/>
        <charset val="128"/>
        <scheme val="minor"/>
      </rPr>
      <t>(②)</t>
    </r>
    <rPh sb="0" eb="2">
      <t>ジッサイ</t>
    </rPh>
    <rPh sb="3" eb="5">
      <t>タイシン</t>
    </rPh>
    <rPh sb="5" eb="7">
      <t>シンダン</t>
    </rPh>
    <rPh sb="8" eb="9">
      <t>ヨウ</t>
    </rPh>
    <rPh sb="11" eb="13">
      <t>ヒヨウ</t>
    </rPh>
    <phoneticPr fontId="2"/>
  </si>
  <si>
    <t>耐震診断に要する費用(③)　　　　　　　　(①≦②→①、　　①＞②→②)</t>
    <rPh sb="0" eb="2">
      <t>タイシン</t>
    </rPh>
    <rPh sb="2" eb="4">
      <t>シンダン</t>
    </rPh>
    <rPh sb="5" eb="6">
      <t>ヨウ</t>
    </rPh>
    <rPh sb="8" eb="10">
      <t>ヒヨウ</t>
    </rPh>
    <phoneticPr fontId="2"/>
  </si>
  <si>
    <t>社会資本整備総合交付金等　　　　　　　　　　　　　　　　　　　　　(地方公共団体の制度による補助)</t>
    <phoneticPr fontId="2"/>
  </si>
  <si>
    <t>地方公共団体から支払われる補助金の額(④)</t>
    <rPh sb="0" eb="2">
      <t>チホウ</t>
    </rPh>
    <rPh sb="2" eb="4">
      <t>コウキョウ</t>
    </rPh>
    <rPh sb="4" eb="6">
      <t>ダンタイ</t>
    </rPh>
    <rPh sb="8" eb="10">
      <t>シハラ</t>
    </rPh>
    <rPh sb="13" eb="16">
      <t>ホジョキン</t>
    </rPh>
    <rPh sb="17" eb="18">
      <t>ガク</t>
    </rPh>
    <phoneticPr fontId="2"/>
  </si>
  <si>
    <t>地方公共団体による補助率　　　(A=④/③)</t>
    <rPh sb="0" eb="2">
      <t>チホウ</t>
    </rPh>
    <rPh sb="2" eb="4">
      <t>コウキョウ</t>
    </rPh>
    <rPh sb="4" eb="6">
      <t>ダンタイ</t>
    </rPh>
    <rPh sb="9" eb="12">
      <t>ホジョリツ</t>
    </rPh>
    <phoneticPr fontId="2"/>
  </si>
  <si>
    <t>算定補助率　　　　　　　(⑥=1/3-A/4)</t>
    <rPh sb="0" eb="2">
      <t>サンテイ</t>
    </rPh>
    <rPh sb="2" eb="5">
      <t>ホジョリツ</t>
    </rPh>
    <phoneticPr fontId="2"/>
  </si>
  <si>
    <t>補助率下限　　　及び上限(⑦)</t>
    <rPh sb="0" eb="3">
      <t>ホジョリツ</t>
    </rPh>
    <rPh sb="3" eb="5">
      <t>カゲン</t>
    </rPh>
    <rPh sb="8" eb="9">
      <t>オヨ</t>
    </rPh>
    <rPh sb="10" eb="12">
      <t>ジョウゲン</t>
    </rPh>
    <phoneticPr fontId="2"/>
  </si>
  <si>
    <r>
      <rPr>
        <sz val="9"/>
        <color indexed="8"/>
        <rFont val="ＭＳ Ｐゴシック"/>
        <family val="3"/>
        <charset val="128"/>
      </rPr>
      <t>採用補助率(⑧)　　</t>
    </r>
    <r>
      <rPr>
        <sz val="9"/>
        <color indexed="8"/>
        <rFont val="ＭＳ Ｐゴシック"/>
        <family val="3"/>
        <charset val="128"/>
      </rPr>
      <t>　</t>
    </r>
    <r>
      <rPr>
        <sz val="7"/>
        <color indexed="8"/>
        <rFont val="ＭＳ Ｐゴシック"/>
        <family val="3"/>
        <charset val="128"/>
      </rPr>
      <t>　　(⑥&lt;⑦→⑦、　　　　　　　1/6≦⑥＜1/3→⑥)</t>
    </r>
    <rPh sb="0" eb="2">
      <t>サイヨウ</t>
    </rPh>
    <rPh sb="2" eb="5">
      <t>ホジョリツ</t>
    </rPh>
    <phoneticPr fontId="2"/>
  </si>
  <si>
    <r>
      <rPr>
        <sz val="8"/>
        <color indexed="8"/>
        <rFont val="ＭＳ Ｐゴシック"/>
        <family val="3"/>
        <charset val="128"/>
      </rPr>
      <t>算定国費－限度額　　　</t>
    </r>
    <r>
      <rPr>
        <sz val="9"/>
        <color indexed="8"/>
        <rFont val="ＭＳ Ｐゴシック"/>
        <family val="3"/>
        <charset val="128"/>
      </rPr>
      <t>(⑫=⑩-⑪)</t>
    </r>
    <rPh sb="0" eb="2">
      <t>サンテイ</t>
    </rPh>
    <rPh sb="2" eb="4">
      <t>コクヒ</t>
    </rPh>
    <rPh sb="5" eb="7">
      <t>ゲンド</t>
    </rPh>
    <rPh sb="7" eb="8">
      <t>ガク</t>
    </rPh>
    <phoneticPr fontId="2"/>
  </si>
  <si>
    <t>うち国費(⑤)</t>
    <rPh sb="2" eb="4">
      <t>コクヒ</t>
    </rPh>
    <phoneticPr fontId="2"/>
  </si>
  <si>
    <t>ロ．要緊急安全確認大規模建築物の耐震化の支援に関する事業費限度額（要緊急安全確認大規模建築物の耐震診断）内訳</t>
    <rPh sb="2" eb="3">
      <t>ヨウ</t>
    </rPh>
    <rPh sb="3" eb="5">
      <t>キンキュウ</t>
    </rPh>
    <rPh sb="5" eb="7">
      <t>アンゼン</t>
    </rPh>
    <rPh sb="7" eb="9">
      <t>カクニン</t>
    </rPh>
    <rPh sb="9" eb="12">
      <t>ダイキボ</t>
    </rPh>
    <rPh sb="12" eb="15">
      <t>ケンチクブツ</t>
    </rPh>
    <rPh sb="16" eb="19">
      <t>タイシンカ</t>
    </rPh>
    <rPh sb="20" eb="22">
      <t>シエン</t>
    </rPh>
    <rPh sb="23" eb="24">
      <t>カン</t>
    </rPh>
    <rPh sb="26" eb="28">
      <t>ジギョウ</t>
    </rPh>
    <rPh sb="29" eb="31">
      <t>ゲンド</t>
    </rPh>
    <rPh sb="31" eb="32">
      <t>ガク</t>
    </rPh>
    <rPh sb="47" eb="49">
      <t>タイシン</t>
    </rPh>
    <rPh sb="49" eb="51">
      <t>シンダン</t>
    </rPh>
    <rPh sb="52" eb="54">
      <t>ウチワケ</t>
    </rPh>
    <phoneticPr fontId="2"/>
  </si>
  <si>
    <t>１．対象建築物の名称：</t>
    <rPh sb="2" eb="4">
      <t>タイショウ</t>
    </rPh>
    <rPh sb="4" eb="7">
      <t>ケンチクブツ</t>
    </rPh>
    <rPh sb="8" eb="10">
      <t>メイショウ</t>
    </rPh>
    <phoneticPr fontId="2"/>
  </si>
  <si>
    <t>限度額単価</t>
    <rPh sb="0" eb="3">
      <t>ゲンドガク</t>
    </rPh>
    <rPh sb="3" eb="5">
      <t>タンカ</t>
    </rPh>
    <phoneticPr fontId="2"/>
  </si>
  <si>
    <t>面積</t>
    <rPh sb="0" eb="2">
      <t>メンセキ</t>
    </rPh>
    <phoneticPr fontId="2"/>
  </si>
  <si>
    <t>限度額</t>
    <rPh sb="0" eb="3">
      <t>ゲンドガク</t>
    </rPh>
    <phoneticPr fontId="2"/>
  </si>
  <si>
    <t>㎡</t>
    <phoneticPr fontId="2"/>
  </si>
  <si>
    <t>1,000㎡超   2,000㎡以下</t>
    <rPh sb="6" eb="7">
      <t>チョウ</t>
    </rPh>
    <rPh sb="16" eb="18">
      <t>イカ</t>
    </rPh>
    <phoneticPr fontId="2"/>
  </si>
  <si>
    <t>事業費限度額</t>
    <rPh sb="0" eb="3">
      <t>ジギョウヒ</t>
    </rPh>
    <rPh sb="3" eb="6">
      <t>ゲンドガク</t>
    </rPh>
    <phoneticPr fontId="2"/>
  </si>
  <si>
    <t>限度額（①）</t>
    <rPh sb="0" eb="2">
      <t>ゲンド</t>
    </rPh>
    <rPh sb="2" eb="3">
      <t>ガク</t>
    </rPh>
    <phoneticPr fontId="2"/>
  </si>
  <si>
    <t>加算額（②）</t>
    <rPh sb="0" eb="3">
      <t>カサンガク</t>
    </rPh>
    <phoneticPr fontId="2"/>
  </si>
  <si>
    <t>合計（③）</t>
    <rPh sb="0" eb="2">
      <t>ゴウケイ</t>
    </rPh>
    <phoneticPr fontId="2"/>
  </si>
  <si>
    <r>
      <t>実際に耐震診断に要する費用</t>
    </r>
    <r>
      <rPr>
        <sz val="11"/>
        <rFont val="ＭＳ Ｐゴシック"/>
        <family val="3"/>
        <charset val="128"/>
      </rPr>
      <t>(④)</t>
    </r>
    <rPh sb="0" eb="2">
      <t>ジッサイ</t>
    </rPh>
    <rPh sb="3" eb="5">
      <t>タイシン</t>
    </rPh>
    <rPh sb="5" eb="7">
      <t>シンダン</t>
    </rPh>
    <rPh sb="8" eb="9">
      <t>ヨウ</t>
    </rPh>
    <rPh sb="11" eb="13">
      <t>ヒヨウ</t>
    </rPh>
    <phoneticPr fontId="2"/>
  </si>
  <si>
    <r>
      <t>耐震診断に要する費用</t>
    </r>
    <r>
      <rPr>
        <sz val="11"/>
        <rFont val="ＭＳ Ｐゴシック"/>
        <family val="3"/>
        <charset val="128"/>
      </rPr>
      <t>(⑤)
(③≦④→③、③＞④→④)</t>
    </r>
    <rPh sb="0" eb="2">
      <t>タイシン</t>
    </rPh>
    <rPh sb="2" eb="4">
      <t>シンダン</t>
    </rPh>
    <rPh sb="5" eb="6">
      <t>ヨウ</t>
    </rPh>
    <rPh sb="8" eb="10">
      <t>ヒヨウ</t>
    </rPh>
    <phoneticPr fontId="2"/>
  </si>
  <si>
    <t>２．対象建築物の名称：</t>
    <phoneticPr fontId="2"/>
  </si>
  <si>
    <t>３．対象建築物の名称：</t>
    <phoneticPr fontId="2"/>
  </si>
  <si>
    <t>４．対象建築物の名称：</t>
    <phoneticPr fontId="2"/>
  </si>
  <si>
    <t>㎡</t>
    <phoneticPr fontId="2"/>
  </si>
  <si>
    <t>５．対象建築物の名称：</t>
    <phoneticPr fontId="2"/>
  </si>
  <si>
    <t>６．対象建築物の名称：</t>
    <phoneticPr fontId="2"/>
  </si>
  <si>
    <t>㎡</t>
    <phoneticPr fontId="2"/>
  </si>
  <si>
    <t>７．対象建築物の名称：</t>
    <phoneticPr fontId="2"/>
  </si>
  <si>
    <t>８．対象建築物の名称：</t>
    <phoneticPr fontId="2"/>
  </si>
  <si>
    <t>９．対象建築物の名称：</t>
    <phoneticPr fontId="2"/>
  </si>
  <si>
    <t>１０．対象建築物の名称：</t>
    <phoneticPr fontId="2"/>
  </si>
  <si>
    <t>㎡</t>
    <phoneticPr fontId="2"/>
  </si>
  <si>
    <t>　（総会議事録・同意書等）</t>
    <phoneticPr fontId="2"/>
  </si>
  <si>
    <t>様式３－２－１</t>
    <rPh sb="0" eb="2">
      <t>ヨウシキ</t>
    </rPh>
    <phoneticPr fontId="2"/>
  </si>
  <si>
    <t>イ．要安全確認計画記載建築物の耐震化の支援に関する事業（要安全確認計画記載建築物の耐震診断）算出内訳</t>
    <rPh sb="2" eb="3">
      <t>ヨウ</t>
    </rPh>
    <rPh sb="3" eb="5">
      <t>アンゼン</t>
    </rPh>
    <rPh sb="5" eb="7">
      <t>カクニン</t>
    </rPh>
    <rPh sb="7" eb="9">
      <t>ケイカク</t>
    </rPh>
    <rPh sb="9" eb="11">
      <t>キサイ</t>
    </rPh>
    <rPh sb="11" eb="14">
      <t>ケンチクブツ</t>
    </rPh>
    <rPh sb="15" eb="18">
      <t>タイシンカ</t>
    </rPh>
    <rPh sb="19" eb="21">
      <t>シエン</t>
    </rPh>
    <rPh sb="22" eb="23">
      <t>カン</t>
    </rPh>
    <rPh sb="25" eb="27">
      <t>ジギョウ</t>
    </rPh>
    <rPh sb="46" eb="48">
      <t>サンシュツ</t>
    </rPh>
    <rPh sb="48" eb="50">
      <t>ウチワケ</t>
    </rPh>
    <phoneticPr fontId="2"/>
  </si>
  <si>
    <r>
      <rPr>
        <sz val="8"/>
        <color indexed="8"/>
        <rFont val="ＭＳ Ｐゴシック"/>
        <family val="3"/>
        <charset val="128"/>
      </rPr>
      <t>算定国費－限度額　　</t>
    </r>
    <r>
      <rPr>
        <sz val="9"/>
        <color indexed="8"/>
        <rFont val="ＭＳ Ｐゴシック"/>
        <family val="3"/>
        <charset val="128"/>
      </rPr>
      <t>(⑫=⑩-⑪)</t>
    </r>
    <rPh sb="0" eb="2">
      <t>サンテイ</t>
    </rPh>
    <rPh sb="2" eb="4">
      <t>コクヒ</t>
    </rPh>
    <rPh sb="5" eb="7">
      <t>ゲンド</t>
    </rPh>
    <rPh sb="7" eb="8">
      <t>ガク</t>
    </rPh>
    <phoneticPr fontId="2"/>
  </si>
  <si>
    <t>ロ．要安全確認計画記載建築物の耐震化の支援に関する事業費限度額（要安全確認計画記載建築物の耐震診断）内訳</t>
    <rPh sb="2" eb="3">
      <t>ヨウ</t>
    </rPh>
    <rPh sb="3" eb="5">
      <t>アンゼン</t>
    </rPh>
    <rPh sb="5" eb="7">
      <t>カクニン</t>
    </rPh>
    <rPh sb="7" eb="9">
      <t>ケイカク</t>
    </rPh>
    <rPh sb="9" eb="11">
      <t>キサイ</t>
    </rPh>
    <rPh sb="11" eb="14">
      <t>ケンチクブツ</t>
    </rPh>
    <rPh sb="15" eb="18">
      <t>タイシンカ</t>
    </rPh>
    <rPh sb="19" eb="21">
      <t>シエン</t>
    </rPh>
    <rPh sb="22" eb="23">
      <t>カン</t>
    </rPh>
    <rPh sb="25" eb="27">
      <t>ジギョウ</t>
    </rPh>
    <rPh sb="28" eb="30">
      <t>ゲンド</t>
    </rPh>
    <rPh sb="30" eb="31">
      <t>ガク</t>
    </rPh>
    <rPh sb="45" eb="47">
      <t>タイシン</t>
    </rPh>
    <rPh sb="47" eb="49">
      <t>シンダン</t>
    </rPh>
    <rPh sb="50" eb="52">
      <t>ウチワケ</t>
    </rPh>
    <phoneticPr fontId="2"/>
  </si>
  <si>
    <t>１．対象建築物の名称：</t>
    <phoneticPr fontId="2"/>
  </si>
  <si>
    <t>実際に耐震診断に要する費用(②)</t>
    <rPh sb="0" eb="2">
      <t>ジッサイ</t>
    </rPh>
    <rPh sb="3" eb="5">
      <t>タイシン</t>
    </rPh>
    <rPh sb="5" eb="7">
      <t>シンダン</t>
    </rPh>
    <rPh sb="8" eb="9">
      <t>ヨウ</t>
    </rPh>
    <rPh sb="11" eb="13">
      <t>ヒヨウ</t>
    </rPh>
    <phoneticPr fontId="2"/>
  </si>
  <si>
    <t>耐震診断に要する費用(③)　　　　　　　　　(①≦②→①、①＞②→②)</t>
    <rPh sb="0" eb="2">
      <t>タイシン</t>
    </rPh>
    <rPh sb="2" eb="4">
      <t>シンダン</t>
    </rPh>
    <rPh sb="5" eb="6">
      <t>ヨウ</t>
    </rPh>
    <rPh sb="8" eb="10">
      <t>ヒヨウ</t>
    </rPh>
    <phoneticPr fontId="2"/>
  </si>
  <si>
    <r>
      <t>補助率上限　　　　(⑦</t>
    </r>
    <r>
      <rPr>
        <sz val="11"/>
        <color theme="1"/>
        <rFont val="ＭＳ Ｐゴシック"/>
        <family val="3"/>
        <charset val="128"/>
        <scheme val="minor"/>
      </rPr>
      <t>=1/6</t>
    </r>
    <r>
      <rPr>
        <sz val="11"/>
        <color indexed="8"/>
        <rFont val="ＭＳ Ｐゴシック"/>
        <family val="3"/>
        <charset val="128"/>
      </rPr>
      <t>)</t>
    </r>
    <rPh sb="0" eb="3">
      <t>ホジョリツ</t>
    </rPh>
    <rPh sb="3" eb="5">
      <t>ジョウゲン</t>
    </rPh>
    <phoneticPr fontId="2"/>
  </si>
  <si>
    <r>
      <rPr>
        <sz val="10"/>
        <color indexed="8"/>
        <rFont val="ＭＳ Ｐゴシック"/>
        <family val="3"/>
        <charset val="128"/>
      </rPr>
      <t>実際に耐震化のための計画策定に要する費用　　</t>
    </r>
    <r>
      <rPr>
        <sz val="11"/>
        <color theme="1"/>
        <rFont val="ＭＳ Ｐゴシック"/>
        <family val="3"/>
        <charset val="128"/>
        <scheme val="minor"/>
      </rPr>
      <t>(②)</t>
    </r>
    <rPh sb="0" eb="2">
      <t>ジッサイ</t>
    </rPh>
    <rPh sb="3" eb="6">
      <t>タイシンカ</t>
    </rPh>
    <rPh sb="10" eb="12">
      <t>ケイカク</t>
    </rPh>
    <rPh sb="12" eb="14">
      <t>サクテイ</t>
    </rPh>
    <rPh sb="15" eb="16">
      <t>ヨウ</t>
    </rPh>
    <rPh sb="18" eb="20">
      <t>ヒヨウ</t>
    </rPh>
    <phoneticPr fontId="9"/>
  </si>
  <si>
    <t>算定補助率
(⑥=1/3-A/4)</t>
    <rPh sb="0" eb="2">
      <t>サンテイ</t>
    </rPh>
    <rPh sb="2" eb="5">
      <t>ホジョリツ</t>
    </rPh>
    <phoneticPr fontId="9"/>
  </si>
  <si>
    <t>補助率下限
及び上限(⑦)</t>
    <rPh sb="0" eb="3">
      <t>ホジョリツ</t>
    </rPh>
    <rPh sb="3" eb="5">
      <t>カゲン</t>
    </rPh>
    <rPh sb="6" eb="7">
      <t>オヨ</t>
    </rPh>
    <rPh sb="8" eb="10">
      <t>ジョウゲン</t>
    </rPh>
    <phoneticPr fontId="9"/>
  </si>
  <si>
    <r>
      <rPr>
        <sz val="9"/>
        <color indexed="8"/>
        <rFont val="ＭＳ Ｐゴシック"/>
        <family val="3"/>
        <charset val="128"/>
      </rPr>
      <t xml:space="preserve">採用補助率(⑧)
</t>
    </r>
    <r>
      <rPr>
        <sz val="7"/>
        <color indexed="8"/>
        <rFont val="ＭＳ Ｐゴシック"/>
        <family val="3"/>
        <charset val="128"/>
      </rPr>
      <t>(⑥&lt;⑦→⑦、
1/6≦⑥＜1/3→⑥)</t>
    </r>
    <rPh sb="0" eb="2">
      <t>サイヨウ</t>
    </rPh>
    <rPh sb="2" eb="5">
      <t>ホジョリツ</t>
    </rPh>
    <phoneticPr fontId="9"/>
  </si>
  <si>
    <r>
      <t>1/6≦</t>
    </r>
    <r>
      <rPr>
        <sz val="11"/>
        <color theme="1"/>
        <rFont val="ＭＳ Ｐゴシック"/>
        <family val="3"/>
        <charset val="128"/>
        <scheme val="minor"/>
      </rPr>
      <t>⑥</t>
    </r>
    <r>
      <rPr>
        <sz val="11"/>
        <color indexed="8"/>
        <rFont val="ＭＳ Ｐゴシック"/>
        <family val="3"/>
        <charset val="128"/>
      </rPr>
      <t>＜1/3</t>
    </r>
    <phoneticPr fontId="2"/>
  </si>
  <si>
    <t>1/6≦⑥＜1/3</t>
    <phoneticPr fontId="21"/>
  </si>
  <si>
    <t>→</t>
    <phoneticPr fontId="2"/>
  </si>
  <si>
    <t>※　170327</t>
    <phoneticPr fontId="2"/>
  </si>
  <si>
    <t>※ 170327,170417</t>
    <phoneticPr fontId="13"/>
  </si>
  <si>
    <t>※　170417</t>
    <phoneticPr fontId="2"/>
  </si>
  <si>
    <t>　耐震診断リンク先修正</t>
    <rPh sb="1" eb="3">
      <t>タイシン</t>
    </rPh>
    <rPh sb="3" eb="5">
      <t>シンダン</t>
    </rPh>
    <rPh sb="8" eb="9">
      <t>サキ</t>
    </rPh>
    <rPh sb="9" eb="11">
      <t>シュウセイ</t>
    </rPh>
    <phoneticPr fontId="2"/>
  </si>
  <si>
    <t>※　170324</t>
    <phoneticPr fontId="2"/>
  </si>
  <si>
    <t>　　1/6(16.67%)≦⑥＜1/3　→　1/6≦⑩＜1/3</t>
    <phoneticPr fontId="2"/>
  </si>
  <si>
    <t>　　Ｑ，Ｒ，Ｖ列数式修正</t>
    <rPh sb="7" eb="8">
      <t>レツ</t>
    </rPh>
    <rPh sb="8" eb="10">
      <t>スウシキ</t>
    </rPh>
    <rPh sb="10" eb="12">
      <t>シュウセイ</t>
    </rPh>
    <phoneticPr fontId="2"/>
  </si>
  <si>
    <t>　　％表示の小数点第５位以下を切り捨て、表記を小数点第４位までに修正</t>
    <phoneticPr fontId="2"/>
  </si>
  <si>
    <t>　　G列～K列追加</t>
    <rPh sb="3" eb="4">
      <t>レツ</t>
    </rPh>
    <rPh sb="6" eb="7">
      <t>レツ</t>
    </rPh>
    <rPh sb="7" eb="9">
      <t>ツイカ</t>
    </rPh>
    <phoneticPr fontId="2"/>
  </si>
  <si>
    <t>※　170417</t>
    <phoneticPr fontId="2"/>
  </si>
  <si>
    <t>　　154万加算に関する誤解誤り防止のため14行～21行様式修正（以下、同じ）</t>
    <rPh sb="5" eb="6">
      <t>マン</t>
    </rPh>
    <rPh sb="6" eb="8">
      <t>カサン</t>
    </rPh>
    <rPh sb="9" eb="10">
      <t>カン</t>
    </rPh>
    <rPh sb="12" eb="14">
      <t>ゴカイ</t>
    </rPh>
    <rPh sb="14" eb="15">
      <t>アヤマ</t>
    </rPh>
    <rPh sb="16" eb="18">
      <t>ボウシ</t>
    </rPh>
    <rPh sb="23" eb="24">
      <t>ギョウ</t>
    </rPh>
    <rPh sb="27" eb="28">
      <t>ギョウ</t>
    </rPh>
    <rPh sb="28" eb="30">
      <t>ヨウシキ</t>
    </rPh>
    <rPh sb="30" eb="32">
      <t>シュウセイ</t>
    </rPh>
    <rPh sb="33" eb="35">
      <t>イカ</t>
    </rPh>
    <rPh sb="36" eb="37">
      <t>オナ</t>
    </rPh>
    <phoneticPr fontId="2"/>
  </si>
  <si>
    <t xml:space="preserve">※　170417
</t>
    <phoneticPr fontId="21"/>
  </si>
  <si>
    <t>　　限度額単価以外の様式をH２８年度のものに修正</t>
    <phoneticPr fontId="21"/>
  </si>
  <si>
    <t>　　G列～K列削除（H28年度の様式に修正）</t>
    <rPh sb="3" eb="4">
      <t>レツ</t>
    </rPh>
    <rPh sb="6" eb="7">
      <t>レツ</t>
    </rPh>
    <rPh sb="7" eb="9">
      <t>サクジョ</t>
    </rPh>
    <rPh sb="13" eb="15">
      <t>ネンド</t>
    </rPh>
    <rPh sb="16" eb="18">
      <t>ヨウシキ</t>
    </rPh>
    <rPh sb="19" eb="21">
      <t>シュウセイ</t>
    </rPh>
    <phoneticPr fontId="21"/>
  </si>
  <si>
    <t>　　16.67％→16.6666％</t>
    <phoneticPr fontId="2"/>
  </si>
  <si>
    <t>　　天井加算、設備加算に関する項目を追加</t>
    <rPh sb="2" eb="4">
      <t>テンジョウ</t>
    </rPh>
    <rPh sb="4" eb="6">
      <t>カサン</t>
    </rPh>
    <rPh sb="7" eb="9">
      <t>セツビ</t>
    </rPh>
    <rPh sb="9" eb="11">
      <t>カサン</t>
    </rPh>
    <rPh sb="12" eb="13">
      <t>カン</t>
    </rPh>
    <rPh sb="15" eb="17">
      <t>コウモク</t>
    </rPh>
    <rPh sb="18" eb="20">
      <t>ツイカ</t>
    </rPh>
    <phoneticPr fontId="2"/>
  </si>
  <si>
    <t>　　6.66％→6.6666％</t>
    <phoneticPr fontId="2"/>
  </si>
  <si>
    <r>
      <t>補助率上限　　　　(⑦</t>
    </r>
    <r>
      <rPr>
        <sz val="11"/>
        <color indexed="8"/>
        <rFont val="ＭＳ Ｐゴシック"/>
        <family val="3"/>
        <charset val="128"/>
      </rPr>
      <t>)</t>
    </r>
    <rPh sb="0" eb="3">
      <t>ホジョリツ</t>
    </rPh>
    <rPh sb="3" eb="5">
      <t>ジョウゲン</t>
    </rPh>
    <phoneticPr fontId="2"/>
  </si>
  <si>
    <r>
      <t>補助率上限　　　(⑦</t>
    </r>
    <r>
      <rPr>
        <sz val="11"/>
        <color indexed="8"/>
        <rFont val="ＭＳ Ｐゴシック"/>
        <family val="3"/>
        <charset val="128"/>
      </rPr>
      <t>)</t>
    </r>
    <rPh sb="0" eb="3">
      <t>ホジョリツ</t>
    </rPh>
    <rPh sb="3" eb="5">
      <t>ジョウゲン</t>
    </rPh>
    <phoneticPr fontId="2"/>
  </si>
  <si>
    <t>・耐震改修工事費用の見積書の写し（事業費の積算内訳が分かる書類）</t>
    <rPh sb="1" eb="3">
      <t>タイシン</t>
    </rPh>
    <rPh sb="3" eb="5">
      <t>カイシュウ</t>
    </rPh>
    <rPh sb="5" eb="7">
      <t>コウジ</t>
    </rPh>
    <rPh sb="7" eb="9">
      <t>ヒヨウ</t>
    </rPh>
    <rPh sb="10" eb="13">
      <t>ミツモリショ</t>
    </rPh>
    <rPh sb="14" eb="15">
      <t>ウツ</t>
    </rPh>
    <rPh sb="17" eb="20">
      <t>ジギョウヒ</t>
    </rPh>
    <rPh sb="21" eb="23">
      <t>セキサン</t>
    </rPh>
    <rPh sb="23" eb="25">
      <t>ウチワケ</t>
    </rPh>
    <rPh sb="26" eb="27">
      <t>ワ</t>
    </rPh>
    <rPh sb="29" eb="31">
      <t>ショルイ</t>
    </rPh>
    <phoneticPr fontId="2"/>
  </si>
  <si>
    <r>
      <t>※1</t>
    </r>
    <r>
      <rPr>
        <sz val="11"/>
        <color theme="1"/>
        <rFont val="ＭＳ Ｐゴシック"/>
        <family val="3"/>
        <charset val="128"/>
        <scheme val="minor"/>
      </rPr>
      <t>70417</t>
    </r>
    <phoneticPr fontId="14"/>
  </si>
  <si>
    <t>　耐震診断費用を耐震改修工事費用に訂正</t>
    <rPh sb="1" eb="3">
      <t>タイシン</t>
    </rPh>
    <rPh sb="3" eb="5">
      <t>シンダン</t>
    </rPh>
    <rPh sb="5" eb="7">
      <t>ヒヨウ</t>
    </rPh>
    <rPh sb="8" eb="10">
      <t>タイシン</t>
    </rPh>
    <rPh sb="10" eb="12">
      <t>カイシュウ</t>
    </rPh>
    <rPh sb="12" eb="14">
      <t>コウジ</t>
    </rPh>
    <rPh sb="14" eb="16">
      <t>ヒヨウ</t>
    </rPh>
    <rPh sb="17" eb="19">
      <t>テイセイ</t>
    </rPh>
    <phoneticPr fontId="14"/>
  </si>
  <si>
    <t>※170418</t>
    <phoneticPr fontId="14"/>
  </si>
  <si>
    <r>
      <t>※1</t>
    </r>
    <r>
      <rPr>
        <sz val="11"/>
        <color theme="1"/>
        <rFont val="ＭＳ Ｐゴシック"/>
        <family val="3"/>
        <charset val="128"/>
        <scheme val="minor"/>
      </rPr>
      <t>70418</t>
    </r>
    <phoneticPr fontId="14"/>
  </si>
  <si>
    <r>
      <t>C</t>
    </r>
    <r>
      <rPr>
        <sz val="11"/>
        <color theme="1"/>
        <rFont val="ＭＳ Ｐゴシック"/>
        <family val="3"/>
        <charset val="128"/>
        <scheme val="minor"/>
      </rPr>
      <t>,D列参照先修正</t>
    </r>
    <rPh sb="3" eb="4">
      <t>レツ</t>
    </rPh>
    <rPh sb="4" eb="6">
      <t>サンショウ</t>
    </rPh>
    <rPh sb="6" eb="7">
      <t>サキ</t>
    </rPh>
    <rPh sb="7" eb="9">
      <t>シュウセイ</t>
    </rPh>
    <phoneticPr fontId="14"/>
  </si>
  <si>
    <t>　G,I列参照先修正</t>
    <rPh sb="4" eb="5">
      <t>レツ</t>
    </rPh>
    <rPh sb="5" eb="7">
      <t>サンショウ</t>
    </rPh>
    <rPh sb="7" eb="8">
      <t>サキ</t>
    </rPh>
    <rPh sb="8" eb="10">
      <t>シュウセイ</t>
    </rPh>
    <phoneticPr fontId="14"/>
  </si>
  <si>
    <r>
      <t>※　1</t>
    </r>
    <r>
      <rPr>
        <sz val="11"/>
        <color theme="1"/>
        <rFont val="ＭＳ Ｐゴシック"/>
        <family val="3"/>
        <charset val="128"/>
        <scheme val="minor"/>
      </rPr>
      <t>70418</t>
    </r>
    <phoneticPr fontId="21"/>
  </si>
  <si>
    <t>　D列数式修正</t>
    <rPh sb="2" eb="3">
      <t>レツ</t>
    </rPh>
    <rPh sb="3" eb="5">
      <t>スウシキ</t>
    </rPh>
    <rPh sb="5" eb="7">
      <t>シュウセイ</t>
    </rPh>
    <phoneticPr fontId="21"/>
  </si>
  <si>
    <t>（単位：千円）</t>
    <phoneticPr fontId="2"/>
  </si>
  <si>
    <t>住所</t>
    <rPh sb="0" eb="2">
      <t>ジュウショ</t>
    </rPh>
    <phoneticPr fontId="2"/>
  </si>
  <si>
    <t>・事業期間（予定日）</t>
    <rPh sb="1" eb="3">
      <t>ジギョウ</t>
    </rPh>
    <rPh sb="3" eb="5">
      <t>キカン</t>
    </rPh>
    <rPh sb="6" eb="9">
      <t>ヨテイビ</t>
    </rPh>
    <phoneticPr fontId="2"/>
  </si>
  <si>
    <t>事業着手</t>
    <rPh sb="0" eb="2">
      <t>ジギョウ</t>
    </rPh>
    <rPh sb="2" eb="4">
      <t>チャクシュ</t>
    </rPh>
    <phoneticPr fontId="2"/>
  </si>
  <si>
    <t>完了</t>
    <rPh sb="0" eb="2">
      <t>カンリョウ</t>
    </rPh>
    <phoneticPr fontId="2"/>
  </si>
  <si>
    <t>平成　　　年　　　月　　　日</t>
    <rPh sb="13" eb="14">
      <t>ニチ</t>
    </rPh>
    <phoneticPr fontId="2"/>
  </si>
  <si>
    <t>※　180329</t>
    <phoneticPr fontId="2"/>
  </si>
  <si>
    <t>　　事業期間（予定日）を追加</t>
    <rPh sb="2" eb="4">
      <t>ジギョウ</t>
    </rPh>
    <rPh sb="4" eb="6">
      <t>キカン</t>
    </rPh>
    <rPh sb="7" eb="10">
      <t>ヨテイビ</t>
    </rPh>
    <rPh sb="12" eb="14">
      <t>ツイカ</t>
    </rPh>
    <phoneticPr fontId="2"/>
  </si>
  <si>
    <t>※　170327</t>
    <phoneticPr fontId="16"/>
  </si>
  <si>
    <t>　　上限額の算出欄削除（記載不足のための誤解防止：地整要望）</t>
    <phoneticPr fontId="16"/>
  </si>
  <si>
    <t>申請者</t>
    <phoneticPr fontId="2"/>
  </si>
  <si>
    <t>※　190329</t>
    <phoneticPr fontId="2"/>
  </si>
  <si>
    <t>　　「事業主体名」から「申請者名」に変更</t>
    <phoneticPr fontId="2"/>
  </si>
  <si>
    <t>　　もともと様式2-2だった補助金交付申請額表を追加</t>
    <rPh sb="6" eb="8">
      <t>ヨウシキ</t>
    </rPh>
    <rPh sb="14" eb="17">
      <t>ホジョキン</t>
    </rPh>
    <rPh sb="17" eb="19">
      <t>コウフ</t>
    </rPh>
    <rPh sb="19" eb="22">
      <t>シンセイガク</t>
    </rPh>
    <rPh sb="22" eb="23">
      <t>ヒョウ</t>
    </rPh>
    <rPh sb="24" eb="26">
      <t>ツイカ</t>
    </rPh>
    <phoneticPr fontId="2"/>
  </si>
  <si>
    <t>法人番号</t>
    <phoneticPr fontId="2"/>
  </si>
  <si>
    <t>※　190329
　　住所を追加</t>
    <rPh sb="11" eb="13">
      <t>ジュウショ</t>
    </rPh>
    <rPh sb="14" eb="16">
      <t>ツイカ</t>
    </rPh>
    <phoneticPr fontId="2"/>
  </si>
  <si>
    <t>法人名又は
団体名</t>
    <rPh sb="0" eb="2">
      <t>ホウジン</t>
    </rPh>
    <rPh sb="2" eb="3">
      <t>メイ</t>
    </rPh>
    <rPh sb="3" eb="4">
      <t>マタ</t>
    </rPh>
    <rPh sb="6" eb="9">
      <t>ダンタイメイ</t>
    </rPh>
    <phoneticPr fontId="2"/>
  </si>
  <si>
    <t>※　190329
　　法人番号を追加（法人の場合のみ入力）</t>
    <rPh sb="11" eb="13">
      <t>ホウジン</t>
    </rPh>
    <rPh sb="13" eb="15">
      <t>バンゴウ</t>
    </rPh>
    <rPh sb="19" eb="21">
      <t>ホウジン</t>
    </rPh>
    <rPh sb="22" eb="24">
      <t>バアイ</t>
    </rPh>
    <rPh sb="26" eb="28">
      <t>ニュウリョク</t>
    </rPh>
    <phoneticPr fontId="2"/>
  </si>
  <si>
    <t>代表者名
又は氏名</t>
    <rPh sb="0" eb="3">
      <t>ダイヒョウシャ</t>
    </rPh>
    <rPh sb="3" eb="4">
      <t>メイ</t>
    </rPh>
    <rPh sb="5" eb="6">
      <t>マタ</t>
    </rPh>
    <rPh sb="7" eb="9">
      <t>シメイ</t>
    </rPh>
    <phoneticPr fontId="2"/>
  </si>
  <si>
    <t>　　様式2-2を申請書から削除</t>
    <rPh sb="2" eb="4">
      <t>ヨウシキ</t>
    </rPh>
    <rPh sb="8" eb="11">
      <t>シンセイショ</t>
    </rPh>
    <rPh sb="13" eb="15">
      <t>サクジョ</t>
    </rPh>
    <phoneticPr fontId="2"/>
  </si>
  <si>
    <r>
      <t>１　本様式に</t>
    </r>
    <r>
      <rPr>
        <sz val="11"/>
        <rFont val="ＭＳ Ｐゴシック"/>
        <family val="3"/>
        <charset val="128"/>
        <scheme val="minor"/>
      </rPr>
      <t>様式</t>
    </r>
    <r>
      <rPr>
        <sz val="11"/>
        <color theme="1"/>
        <rFont val="ＭＳ Ｐゴシック"/>
        <family val="3"/>
        <charset val="128"/>
        <scheme val="minor"/>
      </rPr>
      <t>２－３を併せたものが申請書である。</t>
    </r>
    <rPh sb="2" eb="3">
      <t>ホン</t>
    </rPh>
    <rPh sb="3" eb="5">
      <t>ヨウシキ</t>
    </rPh>
    <rPh sb="6" eb="8">
      <t>ヨウシキ</t>
    </rPh>
    <rPh sb="12" eb="13">
      <t>アワ</t>
    </rPh>
    <rPh sb="18" eb="21">
      <t>シンセイショ</t>
    </rPh>
    <phoneticPr fontId="2"/>
  </si>
  <si>
    <t>１　本表は、事業ごとに作成すること。</t>
    <phoneticPr fontId="2"/>
  </si>
  <si>
    <t>　　申請額表を様式2-1へ移動</t>
    <rPh sb="2" eb="5">
      <t>シンセイガク</t>
    </rPh>
    <rPh sb="5" eb="6">
      <t>ヒョウ</t>
    </rPh>
    <rPh sb="7" eb="9">
      <t>ヨウシキ</t>
    </rPh>
    <rPh sb="13" eb="15">
      <t>イドウ</t>
    </rPh>
    <phoneticPr fontId="2"/>
  </si>
  <si>
    <t>診断者資格等確認書</t>
    <rPh sb="0" eb="2">
      <t>シンダン</t>
    </rPh>
    <rPh sb="2" eb="3">
      <t>シャ</t>
    </rPh>
    <rPh sb="3" eb="5">
      <t>シカク</t>
    </rPh>
    <rPh sb="5" eb="6">
      <t>ナド</t>
    </rPh>
    <rPh sb="6" eb="8">
      <t>カクニン</t>
    </rPh>
    <rPh sb="8" eb="9">
      <t>ショ</t>
    </rPh>
    <phoneticPr fontId="2"/>
  </si>
  <si>
    <t>　　「対象建築物の事業実施計画書②」から「診断者資格等確認書」に名称変更</t>
    <rPh sb="3" eb="5">
      <t>タイショウ</t>
    </rPh>
    <rPh sb="5" eb="8">
      <t>ケンチクブツ</t>
    </rPh>
    <rPh sb="9" eb="11">
      <t>ジギョウ</t>
    </rPh>
    <rPh sb="11" eb="13">
      <t>ジッシ</t>
    </rPh>
    <rPh sb="13" eb="16">
      <t>ケイカクショ</t>
    </rPh>
    <rPh sb="21" eb="23">
      <t>シンダン</t>
    </rPh>
    <rPh sb="23" eb="24">
      <t>シャ</t>
    </rPh>
    <rPh sb="24" eb="26">
      <t>シカク</t>
    </rPh>
    <rPh sb="26" eb="27">
      <t>トウ</t>
    </rPh>
    <rPh sb="27" eb="30">
      <t>カクニンショ</t>
    </rPh>
    <rPh sb="32" eb="34">
      <t>メイショウ</t>
    </rPh>
    <rPh sb="34" eb="36">
      <t>ヘンコウ</t>
    </rPh>
    <phoneticPr fontId="2"/>
  </si>
  <si>
    <t>　　事業期間を削除</t>
    <rPh sb="2" eb="4">
      <t>ジギョウ</t>
    </rPh>
    <rPh sb="4" eb="6">
      <t>キカン</t>
    </rPh>
    <rPh sb="7" eb="9">
      <t>サクジョ</t>
    </rPh>
    <phoneticPr fontId="2"/>
  </si>
  <si>
    <t>令和　　　年　　　月　　　日</t>
    <rPh sb="0" eb="2">
      <t>レイワ</t>
    </rPh>
    <rPh sb="13" eb="14">
      <t>ニチ</t>
    </rPh>
    <phoneticPr fontId="2"/>
  </si>
  <si>
    <t>令和　　年　　月</t>
    <rPh sb="0" eb="2">
      <t>レイワ</t>
    </rPh>
    <rPh sb="4" eb="5">
      <t>ネン</t>
    </rPh>
    <rPh sb="7" eb="8">
      <t>ガツ</t>
    </rPh>
    <phoneticPr fontId="2"/>
  </si>
  <si>
    <t>平成３１年度事業費財源表</t>
    <rPh sb="0" eb="2">
      <t>ヘイセイ</t>
    </rPh>
    <rPh sb="4" eb="6">
      <t>ネンド</t>
    </rPh>
    <rPh sb="6" eb="9">
      <t>ジギョウヒ</t>
    </rPh>
    <rPh sb="9" eb="11">
      <t>ザイゲン</t>
    </rPh>
    <rPh sb="11" eb="12">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</si>
</sst>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numFmt numFmtId="177" formatCode="\(#\ ?/??\)"/>
    <numFmt numFmtId="178" formatCode="[$-411]ggge&quot;年&quot;m&quot;月&quot;d&quot;日&quot;;@"/>
    <numFmt numFmtId="179" formatCode="#,##0;&quot;▲ &quot;#,##0"/>
    <numFmt numFmtId="180" formatCode="0;\-0;;@"/>
    <numFmt numFmtId="181" formatCode="0.0000%"/>
    <numFmt numFmtId="182" formatCode="#,##0_);[Red]\(#,##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6"/>
      <color indexed="8"/>
      <name val="ＭＳ Ｐゴシック"/>
      <family val="3"/>
      <charset val="128"/>
    </font>
    <font>
      <sz val="10"/>
      <color indexed="8"/>
      <name val="ＭＳ Ｐゴシック"/>
      <family val="3"/>
      <charset val="128"/>
    </font>
    <font>
      <sz val="6"/>
      <name val="ＭＳ Ｐゴシック"/>
      <family val="3"/>
      <charset val="128"/>
    </font>
    <font>
      <sz val="7"/>
      <color indexed="8"/>
      <name val="ＭＳ Ｐゴシック"/>
      <family val="3"/>
      <charset val="128"/>
    </font>
    <font>
      <sz val="8"/>
      <color indexed="8"/>
      <name val="ＭＳ Ｐゴシック"/>
      <family val="3"/>
      <charset val="128"/>
    </font>
    <font>
      <b/>
      <u/>
      <sz val="9"/>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trike/>
      <sz val="16"/>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
    <xf numFmtId="0" fontId="0"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620">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3" xfId="0"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24" fillId="0" borderId="8"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 xfId="0" applyFont="1" applyBorder="1" applyAlignment="1">
      <alignment horizontal="center" vertical="center" wrapText="1"/>
    </xf>
    <xf numFmtId="0" fontId="0" fillId="0" borderId="5" xfId="0"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2" borderId="6" xfId="0" applyFill="1" applyBorder="1">
      <alignment vertical="center"/>
    </xf>
    <xf numFmtId="0" fontId="0" fillId="2" borderId="11" xfId="0" applyFill="1" applyBorder="1">
      <alignment vertical="center"/>
    </xf>
    <xf numFmtId="0" fontId="0" fillId="0" borderId="7" xfId="0" applyFill="1" applyBorder="1">
      <alignment vertical="center"/>
    </xf>
    <xf numFmtId="0" fontId="22" fillId="0" borderId="0" xfId="3">
      <alignment vertical="center"/>
    </xf>
    <xf numFmtId="0" fontId="22" fillId="0" borderId="0" xfId="3" applyAlignment="1">
      <alignment horizontal="right" vertical="center"/>
    </xf>
    <xf numFmtId="0" fontId="22" fillId="0" borderId="1" xfId="3" applyBorder="1">
      <alignment vertical="center"/>
    </xf>
    <xf numFmtId="38" fontId="22" fillId="0" borderId="1" xfId="2" applyFont="1" applyBorder="1">
      <alignment vertical="center"/>
    </xf>
    <xf numFmtId="38" fontId="22" fillId="0" borderId="13" xfId="2" applyFont="1" applyBorder="1">
      <alignment vertical="center"/>
    </xf>
    <xf numFmtId="38" fontId="22" fillId="0" borderId="2" xfId="2" applyFont="1" applyBorder="1">
      <alignment vertical="center"/>
    </xf>
    <xf numFmtId="38" fontId="22" fillId="0" borderId="2" xfId="2" applyFont="1" applyFill="1" applyBorder="1">
      <alignment vertical="center"/>
    </xf>
    <xf numFmtId="0" fontId="22" fillId="0" borderId="2" xfId="3" applyBorder="1">
      <alignment vertical="center"/>
    </xf>
    <xf numFmtId="38" fontId="22" fillId="0" borderId="13" xfId="3" applyNumberFormat="1" applyBorder="1">
      <alignment vertical="center"/>
    </xf>
    <xf numFmtId="38" fontId="22" fillId="0" borderId="2" xfId="3" applyNumberFormat="1" applyBorder="1">
      <alignment vertical="center"/>
    </xf>
    <xf numFmtId="38" fontId="22" fillId="0" borderId="13" xfId="2" applyFont="1" applyFill="1" applyBorder="1">
      <alignment vertical="center"/>
    </xf>
    <xf numFmtId="0" fontId="22" fillId="0" borderId="0" xfId="3" applyBorder="1">
      <alignment vertical="center"/>
    </xf>
    <xf numFmtId="0" fontId="22" fillId="0" borderId="0" xfId="3" applyBorder="1" applyAlignment="1">
      <alignment horizontal="center" vertical="center"/>
    </xf>
    <xf numFmtId="0" fontId="22" fillId="0" borderId="0" xfId="3" applyBorder="1" applyAlignment="1">
      <alignment vertical="center"/>
    </xf>
    <xf numFmtId="38" fontId="22" fillId="2" borderId="13" xfId="1" applyFont="1" applyFill="1" applyBorder="1">
      <alignment vertical="center"/>
    </xf>
    <xf numFmtId="38" fontId="22" fillId="0" borderId="1" xfId="1" applyFont="1" applyBorder="1">
      <alignment vertical="center"/>
    </xf>
    <xf numFmtId="40" fontId="22" fillId="0" borderId="13" xfId="2" applyNumberFormat="1" applyFont="1" applyFill="1" applyBorder="1" applyAlignment="1">
      <alignment vertical="center"/>
    </xf>
    <xf numFmtId="40" fontId="22" fillId="0" borderId="13" xfId="2" applyNumberFormat="1" applyFont="1" applyBorder="1" applyAlignment="1">
      <alignment vertical="center"/>
    </xf>
    <xf numFmtId="40" fontId="22" fillId="0" borderId="13" xfId="1" applyNumberFormat="1" applyFont="1" applyBorder="1">
      <alignment vertical="center"/>
    </xf>
    <xf numFmtId="38" fontId="22" fillId="0" borderId="0" xfId="2" applyFont="1" applyBorder="1" applyAlignment="1">
      <alignment horizontal="center" vertical="center"/>
    </xf>
    <xf numFmtId="38" fontId="22" fillId="0" borderId="0" xfId="2" applyFont="1" applyBorder="1" applyAlignment="1">
      <alignment vertical="center"/>
    </xf>
    <xf numFmtId="40" fontId="22" fillId="0" borderId="0" xfId="2" applyNumberFormat="1" applyFont="1" applyBorder="1" applyAlignment="1">
      <alignment vertical="center"/>
    </xf>
    <xf numFmtId="38" fontId="22" fillId="0" borderId="0" xfId="2" applyFont="1" applyFill="1" applyBorder="1">
      <alignment vertical="center"/>
    </xf>
    <xf numFmtId="38" fontId="22" fillId="0" borderId="0" xfId="2" applyFont="1" applyFill="1" applyBorder="1" applyAlignment="1">
      <alignment vertical="center" wrapText="1" shrinkToFit="1"/>
    </xf>
    <xf numFmtId="0" fontId="22" fillId="0" borderId="0" xfId="3" applyBorder="1" applyAlignment="1">
      <alignment vertical="center" wrapText="1"/>
    </xf>
    <xf numFmtId="38" fontId="22" fillId="0" borderId="0" xfId="2" applyFont="1" applyBorder="1">
      <alignment vertical="center"/>
    </xf>
    <xf numFmtId="0" fontId="0" fillId="0" borderId="0" xfId="0" applyFill="1" applyBorder="1" applyAlignment="1">
      <alignment vertical="center"/>
    </xf>
    <xf numFmtId="0" fontId="0" fillId="0" borderId="0" xfId="0" applyFill="1" applyBorder="1">
      <alignment vertical="center"/>
    </xf>
    <xf numFmtId="0" fontId="0" fillId="0" borderId="14" xfId="0" applyBorder="1">
      <alignment vertical="center"/>
    </xf>
    <xf numFmtId="0" fontId="0" fillId="0" borderId="15" xfId="0" applyBorder="1">
      <alignment vertical="center"/>
    </xf>
    <xf numFmtId="38" fontId="22" fillId="2" borderId="16" xfId="1" applyFont="1" applyFill="1" applyBorder="1">
      <alignment vertical="center"/>
    </xf>
    <xf numFmtId="0" fontId="0" fillId="0" borderId="17" xfId="0" applyBorder="1">
      <alignment vertical="center"/>
    </xf>
    <xf numFmtId="0" fontId="0" fillId="0" borderId="13" xfId="0" applyBorder="1">
      <alignment vertical="center"/>
    </xf>
    <xf numFmtId="0" fontId="0" fillId="0" borderId="16" xfId="0" applyBorder="1">
      <alignment vertical="center"/>
    </xf>
    <xf numFmtId="38" fontId="22" fillId="2" borderId="18" xfId="1" applyFont="1" applyFill="1" applyBorder="1">
      <alignment vertical="center"/>
    </xf>
    <xf numFmtId="38" fontId="22" fillId="2" borderId="19" xfId="1" applyFont="1" applyFill="1" applyBorder="1">
      <alignment vertical="center"/>
    </xf>
    <xf numFmtId="0" fontId="0" fillId="0" borderId="0" xfId="0" applyBorder="1" applyAlignment="1">
      <alignment vertical="center"/>
    </xf>
    <xf numFmtId="0" fontId="0" fillId="0" borderId="0" xfId="0" applyFill="1" applyBorder="1" applyAlignment="1">
      <alignment horizontal="center" vertical="center"/>
    </xf>
    <xf numFmtId="38" fontId="22" fillId="0" borderId="0" xfId="2" applyFont="1">
      <alignment vertical="center"/>
    </xf>
    <xf numFmtId="38" fontId="22" fillId="0" borderId="0" xfId="2" applyFont="1">
      <alignment vertical="center"/>
    </xf>
    <xf numFmtId="38" fontId="22" fillId="0" borderId="0" xfId="2" applyFont="1" applyAlignment="1">
      <alignment horizontal="right" vertical="center"/>
    </xf>
    <xf numFmtId="38" fontId="22" fillId="0" borderId="0" xfId="1" applyFont="1">
      <alignment vertical="center"/>
    </xf>
    <xf numFmtId="0" fontId="22" fillId="0" borderId="2" xfId="3" applyFont="1" applyBorder="1">
      <alignment vertical="center"/>
    </xf>
    <xf numFmtId="176" fontId="22" fillId="0" borderId="20" xfId="1" applyNumberFormat="1" applyFont="1" applyBorder="1" applyAlignment="1">
      <alignment horizontal="center" vertical="center" wrapText="1"/>
    </xf>
    <xf numFmtId="176" fontId="22" fillId="0" borderId="21" xfId="1" applyNumberFormat="1" applyFont="1" applyBorder="1" applyAlignment="1">
      <alignment horizontal="center" vertical="center" wrapText="1"/>
    </xf>
    <xf numFmtId="176" fontId="22" fillId="0" borderId="22" xfId="1" applyNumberFormat="1" applyFont="1" applyBorder="1" applyAlignment="1">
      <alignment horizontal="center" vertical="center" wrapText="1"/>
    </xf>
    <xf numFmtId="38" fontId="22" fillId="0" borderId="1" xfId="2" applyFont="1" applyBorder="1" applyAlignment="1">
      <alignment vertical="center" wrapText="1"/>
    </xf>
    <xf numFmtId="177" fontId="22" fillId="0" borderId="20" xfId="1" applyNumberFormat="1" applyFont="1" applyBorder="1" applyAlignment="1">
      <alignment horizontal="center" vertical="center" wrapText="1"/>
    </xf>
    <xf numFmtId="177" fontId="22" fillId="0" borderId="21" xfId="1" applyNumberFormat="1" applyFont="1" applyBorder="1" applyAlignment="1">
      <alignment horizontal="center" vertical="center" wrapText="1"/>
    </xf>
    <xf numFmtId="177" fontId="22" fillId="0" borderId="22" xfId="1"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3" xfId="0" applyFill="1"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shrinkToFit="1"/>
    </xf>
    <xf numFmtId="0" fontId="0" fillId="2" borderId="3" xfId="0" applyFill="1" applyBorder="1" applyAlignment="1">
      <alignment horizontal="center" vertical="center" shrinkToFit="1"/>
    </xf>
    <xf numFmtId="38" fontId="22" fillId="0" borderId="0" xfId="2" applyFont="1">
      <alignment vertical="center"/>
    </xf>
    <xf numFmtId="0" fontId="25" fillId="0" borderId="8" xfId="0" applyFont="1" applyBorder="1">
      <alignment vertical="center"/>
    </xf>
    <xf numFmtId="0" fontId="25" fillId="0" borderId="0" xfId="0" applyFont="1"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179" fontId="26" fillId="0" borderId="1" xfId="0" applyNumberFormat="1" applyFont="1" applyBorder="1" applyAlignment="1">
      <alignment vertical="center" wrapText="1"/>
    </xf>
    <xf numFmtId="3" fontId="26" fillId="0" borderId="1" xfId="0" applyNumberFormat="1" applyFont="1" applyBorder="1" applyAlignment="1">
      <alignment horizontal="center" vertical="center" wrapText="1"/>
    </xf>
    <xf numFmtId="0" fontId="27" fillId="0" borderId="0" xfId="0" applyFont="1" applyAlignment="1">
      <alignment horizontal="left" vertical="center"/>
    </xf>
    <xf numFmtId="49" fontId="22" fillId="0" borderId="11" xfId="2" applyNumberFormat="1" applyFont="1" applyBorder="1">
      <alignment vertical="center"/>
    </xf>
    <xf numFmtId="38" fontId="22" fillId="0" borderId="11" xfId="2" applyFont="1" applyBorder="1">
      <alignment vertical="center"/>
    </xf>
    <xf numFmtId="49" fontId="22" fillId="0" borderId="11" xfId="2" applyNumberFormat="1" applyFont="1" applyBorder="1">
      <alignment vertical="center"/>
    </xf>
    <xf numFmtId="40" fontId="22" fillId="2" borderId="18" xfId="1" applyNumberFormat="1" applyFont="1" applyFill="1" applyBorder="1">
      <alignment vertical="center"/>
    </xf>
    <xf numFmtId="40" fontId="22" fillId="2" borderId="13" xfId="1" applyNumberFormat="1" applyFont="1" applyFill="1" applyBorder="1">
      <alignment vertical="center"/>
    </xf>
    <xf numFmtId="0" fontId="0" fillId="2" borderId="1" xfId="0" applyFill="1" applyBorder="1">
      <alignment vertical="center"/>
    </xf>
    <xf numFmtId="3" fontId="22" fillId="0" borderId="0" xfId="2" applyNumberFormat="1" applyFont="1">
      <alignment vertical="center"/>
    </xf>
    <xf numFmtId="38" fontId="22" fillId="0" borderId="0" xfId="2"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pplyAlignment="1">
      <alignment vertical="center" wrapText="1"/>
    </xf>
    <xf numFmtId="0" fontId="0" fillId="0" borderId="2" xfId="0" applyBorder="1" applyAlignment="1">
      <alignment vertical="center" wrapText="1"/>
    </xf>
    <xf numFmtId="0" fontId="0" fillId="0" borderId="0" xfId="0" applyAlignment="1">
      <alignment horizontal="right" vertical="center"/>
    </xf>
    <xf numFmtId="0" fontId="0" fillId="0" borderId="6" xfId="0" applyFill="1" applyBorder="1" applyAlignment="1">
      <alignment horizontal="center" vertical="center" wrapText="1"/>
    </xf>
    <xf numFmtId="0" fontId="0" fillId="2" borderId="1" xfId="0" applyFill="1" applyBorder="1" applyAlignment="1">
      <alignment horizontal="right" vertical="center"/>
    </xf>
    <xf numFmtId="0" fontId="0" fillId="0" borderId="11" xfId="0" applyBorder="1" applyAlignment="1">
      <alignment horizontal="left" vertical="center" wrapText="1"/>
    </xf>
    <xf numFmtId="0" fontId="0" fillId="0" borderId="5" xfId="0" applyFill="1" applyBorder="1" applyAlignment="1">
      <alignment horizontal="center" vertical="center" wrapText="1"/>
    </xf>
    <xf numFmtId="0" fontId="25" fillId="0" borderId="3" xfId="0" applyFont="1" applyBorder="1" applyAlignment="1">
      <alignment vertical="center" shrinkToFit="1"/>
    </xf>
    <xf numFmtId="3" fontId="0" fillId="0" borderId="0" xfId="0" applyNumberFormat="1">
      <alignment vertical="center"/>
    </xf>
    <xf numFmtId="38" fontId="0" fillId="0" borderId="0" xfId="0" applyNumberFormat="1">
      <alignment vertical="center"/>
    </xf>
    <xf numFmtId="38" fontId="22" fillId="0" borderId="0" xfId="1" applyFont="1" applyFill="1" applyBorder="1">
      <alignment vertical="center"/>
    </xf>
    <xf numFmtId="38" fontId="23" fillId="2" borderId="18" xfId="1" applyFont="1" applyFill="1" applyBorder="1">
      <alignment vertical="center"/>
    </xf>
    <xf numFmtId="0" fontId="0" fillId="0" borderId="9" xfId="0" applyBorder="1" applyAlignment="1">
      <alignment vertical="center"/>
    </xf>
    <xf numFmtId="0" fontId="0" fillId="0" borderId="8" xfId="0" applyFont="1" applyBorder="1">
      <alignment vertical="center"/>
    </xf>
    <xf numFmtId="0" fontId="25" fillId="0" borderId="5" xfId="0" applyFont="1" applyBorder="1">
      <alignment vertical="center"/>
    </xf>
    <xf numFmtId="0" fontId="25" fillId="0" borderId="6" xfId="0" applyFont="1" applyBorder="1">
      <alignment vertical="center"/>
    </xf>
    <xf numFmtId="0" fontId="25" fillId="0" borderId="7" xfId="0" applyFont="1" applyBorder="1">
      <alignment vertical="center"/>
    </xf>
    <xf numFmtId="0" fontId="25" fillId="0" borderId="0" xfId="0" applyFont="1">
      <alignment vertical="center"/>
    </xf>
    <xf numFmtId="0" fontId="25" fillId="0" borderId="9" xfId="0" applyFont="1" applyBorder="1">
      <alignment vertical="center"/>
    </xf>
    <xf numFmtId="0" fontId="28" fillId="0" borderId="8" xfId="0" applyFont="1" applyBorder="1">
      <alignment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shrinkToFit="1"/>
    </xf>
    <xf numFmtId="0" fontId="25" fillId="2" borderId="3" xfId="0" applyFont="1" applyFill="1" applyBorder="1" applyAlignment="1">
      <alignment horizontal="center" vertical="center" shrinkToFit="1"/>
    </xf>
    <xf numFmtId="0" fontId="25" fillId="0" borderId="3"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lignment vertical="center"/>
    </xf>
    <xf numFmtId="0" fontId="25" fillId="0" borderId="2" xfId="0" applyFont="1" applyBorder="1">
      <alignment vertical="center"/>
    </xf>
    <xf numFmtId="0" fontId="25" fillId="0" borderId="4" xfId="0" applyFont="1" applyBorder="1">
      <alignment vertical="center"/>
    </xf>
    <xf numFmtId="38" fontId="25" fillId="0" borderId="1" xfId="2" applyFont="1" applyBorder="1" applyAlignment="1">
      <alignment horizontal="center" vertical="center"/>
    </xf>
    <xf numFmtId="38" fontId="25" fillId="0" borderId="1" xfId="2" applyFont="1" applyBorder="1">
      <alignment vertical="center"/>
    </xf>
    <xf numFmtId="38" fontId="25" fillId="0" borderId="0" xfId="2" applyFont="1">
      <alignment vertical="center"/>
    </xf>
    <xf numFmtId="0" fontId="25" fillId="0" borderId="11" xfId="0" applyFont="1" applyBorder="1" applyAlignment="1">
      <alignment horizontal="center" vertical="center" wrapText="1"/>
    </xf>
    <xf numFmtId="181" fontId="22" fillId="0" borderId="23" xfId="1" applyNumberFormat="1" applyFont="1" applyBorder="1" applyAlignment="1">
      <alignment horizontal="center" vertical="center" wrapText="1"/>
    </xf>
    <xf numFmtId="0" fontId="22" fillId="0" borderId="13" xfId="3" applyFont="1" applyBorder="1" applyAlignment="1">
      <alignment vertical="center"/>
    </xf>
    <xf numFmtId="0" fontId="22" fillId="0" borderId="3" xfId="3" applyBorder="1" applyAlignment="1">
      <alignment vertical="center"/>
    </xf>
    <xf numFmtId="0" fontId="22" fillId="0" borderId="2" xfId="3" applyBorder="1" applyAlignment="1">
      <alignment vertical="center"/>
    </xf>
    <xf numFmtId="0" fontId="22" fillId="0" borderId="3" xfId="3" applyFont="1" applyBorder="1" applyAlignment="1">
      <alignment vertical="center"/>
    </xf>
    <xf numFmtId="38" fontId="22" fillId="2" borderId="18" xfId="1" applyFont="1" applyFill="1" applyBorder="1" applyAlignment="1">
      <alignment vertical="center"/>
    </xf>
    <xf numFmtId="38" fontId="22" fillId="0" borderId="15" xfId="1" applyFont="1" applyFill="1" applyBorder="1" applyAlignment="1">
      <alignment vertical="center"/>
    </xf>
    <xf numFmtId="40" fontId="22" fillId="0" borderId="13" xfId="2" applyNumberFormat="1" applyFont="1" applyBorder="1">
      <alignment vertical="center"/>
    </xf>
    <xf numFmtId="40" fontId="22" fillId="0" borderId="3" xfId="2" applyNumberFormat="1" applyFont="1" applyBorder="1">
      <alignment vertical="center"/>
    </xf>
    <xf numFmtId="0" fontId="22" fillId="0" borderId="3" xfId="3" applyFont="1" applyBorder="1">
      <alignment vertical="center"/>
    </xf>
    <xf numFmtId="38" fontId="22" fillId="0" borderId="13" xfId="2" applyNumberFormat="1" applyFont="1" applyBorder="1">
      <alignment vertical="center"/>
    </xf>
    <xf numFmtId="182" fontId="22" fillId="0" borderId="13" xfId="3" applyNumberFormat="1" applyBorder="1">
      <alignment vertical="center"/>
    </xf>
    <xf numFmtId="182" fontId="22" fillId="0" borderId="13" xfId="2" applyNumberFormat="1" applyFont="1" applyBorder="1">
      <alignment vertical="center"/>
    </xf>
    <xf numFmtId="38" fontId="22" fillId="0" borderId="0" xfId="2" applyFont="1" applyFill="1" applyBorder="1" applyAlignment="1">
      <alignment vertical="top"/>
    </xf>
    <xf numFmtId="38" fontId="22" fillId="0" borderId="0" xfId="2" applyFont="1" applyFill="1" applyBorder="1" applyAlignment="1">
      <alignment wrapText="1" shrinkToFit="1"/>
    </xf>
    <xf numFmtId="181" fontId="22" fillId="0" borderId="21" xfId="1" applyNumberFormat="1" applyFont="1" applyBorder="1" applyAlignment="1">
      <alignment horizontal="center" vertical="center" wrapText="1"/>
    </xf>
    <xf numFmtId="38" fontId="22" fillId="0" borderId="0" xfId="2" applyFont="1">
      <alignment vertical="center"/>
    </xf>
    <xf numFmtId="38" fontId="22" fillId="0" borderId="0" xfId="2" applyFont="1" applyFill="1" applyBorder="1" applyAlignment="1"/>
    <xf numFmtId="38" fontId="22" fillId="0" borderId="0" xfId="2" applyFont="1" applyBorder="1" applyAlignment="1">
      <alignment vertical="top"/>
    </xf>
    <xf numFmtId="38" fontId="22" fillId="0" borderId="0" xfId="2" applyFont="1" applyFill="1" applyBorder="1" applyAlignment="1"/>
    <xf numFmtId="38" fontId="22" fillId="0" borderId="0" xfId="2" applyFont="1" applyFill="1" applyBorder="1" applyAlignment="1">
      <alignment vertical="top"/>
    </xf>
    <xf numFmtId="38" fontId="0" fillId="0" borderId="0" xfId="2"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5" fillId="0" borderId="1" xfId="0" applyFont="1" applyBorder="1" applyAlignment="1">
      <alignment horizontal="center" vertical="center"/>
    </xf>
    <xf numFmtId="0" fontId="25" fillId="2" borderId="3" xfId="0" applyFont="1" applyFill="1" applyBorder="1" applyAlignment="1">
      <alignment horizontal="center" vertical="center" shrinkToFit="1"/>
    </xf>
    <xf numFmtId="0" fontId="0" fillId="2" borderId="3" xfId="0" applyFill="1" applyBorder="1" applyAlignment="1">
      <alignment horizontal="center" vertical="center" shrinkToFit="1"/>
    </xf>
    <xf numFmtId="0" fontId="25" fillId="0" borderId="0" xfId="0" applyFont="1" applyAlignment="1">
      <alignment vertical="top"/>
    </xf>
    <xf numFmtId="0" fontId="0" fillId="0" borderId="11" xfId="0" applyFill="1" applyBorder="1" applyAlignment="1">
      <alignment horizontal="distributed" vertical="center"/>
    </xf>
    <xf numFmtId="0" fontId="25" fillId="0" borderId="11" xfId="0" applyFont="1" applyBorder="1">
      <alignment vertical="center"/>
    </xf>
    <xf numFmtId="0" fontId="25" fillId="0" borderId="12" xfId="0" applyFont="1" applyBorder="1">
      <alignment vertical="center"/>
    </xf>
    <xf numFmtId="0" fontId="0" fillId="0" borderId="0" xfId="0" applyAlignment="1">
      <alignment horizontal="center" vertical="center" justifyLastLine="1"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xf>
    <xf numFmtId="0" fontId="0" fillId="0" borderId="0" xfId="0" applyAlignment="1">
      <alignment horizontal="distributed" vertical="center" wrapText="1"/>
    </xf>
    <xf numFmtId="0" fontId="0" fillId="0" borderId="31" xfId="0" applyBorder="1">
      <alignment vertical="center"/>
    </xf>
    <xf numFmtId="0" fontId="23" fillId="0" borderId="0" xfId="0" applyFont="1" applyBorder="1">
      <alignment vertical="center"/>
    </xf>
    <xf numFmtId="0" fontId="25" fillId="0" borderId="10" xfId="0" applyFont="1" applyFill="1" applyBorder="1" applyAlignment="1">
      <alignment horizontal="center" vertical="center"/>
    </xf>
    <xf numFmtId="0" fontId="25" fillId="0" borderId="80"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66" xfId="0" applyBorder="1" applyAlignment="1">
      <alignment horizontal="center" vertical="center"/>
    </xf>
    <xf numFmtId="0" fontId="0" fillId="2" borderId="66" xfId="0" applyFill="1" applyBorder="1" applyAlignment="1">
      <alignment vertical="center"/>
    </xf>
    <xf numFmtId="0" fontId="0" fillId="2" borderId="79" xfId="0" applyFill="1" applyBorder="1" applyAlignment="1">
      <alignment vertical="center"/>
    </xf>
    <xf numFmtId="0" fontId="26" fillId="0" borderId="45" xfId="0" applyFont="1" applyBorder="1" applyAlignment="1">
      <alignment vertical="center"/>
    </xf>
    <xf numFmtId="0" fontId="26" fillId="0" borderId="47" xfId="0" applyFont="1" applyBorder="1" applyAlignment="1">
      <alignment vertical="center"/>
    </xf>
    <xf numFmtId="0" fontId="26" fillId="0" borderId="46" xfId="0" applyFont="1" applyBorder="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1" xfId="0" applyFill="1"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38" fontId="22" fillId="2" borderId="18" xfId="1" applyFont="1" applyFill="1" applyBorder="1" applyAlignment="1">
      <alignment horizontal="center" vertical="center"/>
    </xf>
    <xf numFmtId="38" fontId="22" fillId="2" borderId="15" xfId="1" applyFont="1" applyFill="1" applyBorder="1" applyAlignment="1">
      <alignment horizontal="center" vertical="center"/>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vertical="center" shrinkToFit="1"/>
    </xf>
    <xf numFmtId="0" fontId="0" fillId="0" borderId="15" xfId="0"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2" borderId="64" xfId="0" applyFill="1" applyBorder="1" applyAlignment="1">
      <alignment horizontal="left" vertical="center"/>
    </xf>
    <xf numFmtId="0" fontId="0" fillId="2" borderId="78" xfId="0" applyFill="1" applyBorder="1" applyAlignment="1">
      <alignment horizontal="left" vertical="center"/>
    </xf>
    <xf numFmtId="0" fontId="0" fillId="0" borderId="0" xfId="0" applyAlignment="1">
      <alignment horizontal="center" vertical="center"/>
    </xf>
    <xf numFmtId="0" fontId="0" fillId="3" borderId="0" xfId="0" applyFill="1" applyAlignment="1">
      <alignment horizontal="distributed" vertical="center"/>
    </xf>
    <xf numFmtId="0" fontId="0" fillId="2" borderId="0" xfId="0" applyFill="1" applyAlignment="1">
      <alignment horizontal="center" vertical="center"/>
    </xf>
    <xf numFmtId="0" fontId="25" fillId="0" borderId="0" xfId="0" applyFont="1" applyAlignment="1">
      <alignment vertical="center" wrapText="1"/>
    </xf>
    <xf numFmtId="0" fontId="0" fillId="0" borderId="0" xfId="0" applyAlignment="1">
      <alignment horizontal="center" vertical="center" justifyLastLine="1" shrinkToFit="1"/>
    </xf>
    <xf numFmtId="0" fontId="0" fillId="0" borderId="0" xfId="0" applyAlignment="1">
      <alignment horizontal="center" vertical="center" shrinkToFit="1"/>
    </xf>
    <xf numFmtId="38" fontId="0" fillId="0" borderId="13" xfId="0" applyNumberFormat="1"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27" fillId="0" borderId="1"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178" fontId="25" fillId="2" borderId="81" xfId="0" applyNumberFormat="1" applyFont="1" applyFill="1" applyBorder="1" applyAlignment="1">
      <alignment horizontal="distributed" vertical="center"/>
    </xf>
    <xf numFmtId="178" fontId="25" fillId="2" borderId="82" xfId="0" applyNumberFormat="1" applyFont="1" applyFill="1" applyBorder="1" applyAlignment="1">
      <alignment horizontal="distributed" vertical="center"/>
    </xf>
    <xf numFmtId="178" fontId="25" fillId="2" borderId="83" xfId="0" applyNumberFormat="1" applyFont="1" applyFill="1" applyBorder="1" applyAlignment="1">
      <alignment horizontal="distributed" vertical="center"/>
    </xf>
    <xf numFmtId="0" fontId="25" fillId="2" borderId="81" xfId="0" applyFont="1" applyFill="1" applyBorder="1" applyAlignment="1">
      <alignment horizontal="distributed" vertical="center"/>
    </xf>
    <xf numFmtId="0" fontId="25" fillId="2" borderId="83" xfId="0" applyFont="1" applyFill="1" applyBorder="1" applyAlignment="1">
      <alignment horizontal="distributed"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25" fillId="0" borderId="1" xfId="0" applyFont="1" applyBorder="1" applyAlignment="1">
      <alignment vertical="center"/>
    </xf>
    <xf numFmtId="38" fontId="29" fillId="0" borderId="13" xfId="1" applyFont="1" applyBorder="1" applyAlignment="1">
      <alignment vertical="center"/>
    </xf>
    <xf numFmtId="38" fontId="29" fillId="0" borderId="3" xfId="1" applyFont="1" applyBorder="1" applyAlignment="1">
      <alignment vertical="center"/>
    </xf>
    <xf numFmtId="38" fontId="29" fillId="0" borderId="48" xfId="1" applyFont="1" applyBorder="1" applyAlignment="1">
      <alignment vertical="center"/>
    </xf>
    <xf numFmtId="0" fontId="25" fillId="0" borderId="1" xfId="0" applyFont="1" applyBorder="1" applyAlignment="1">
      <alignment vertical="center" wrapText="1"/>
    </xf>
    <xf numFmtId="0" fontId="25" fillId="2" borderId="13" xfId="0" applyFont="1" applyFill="1" applyBorder="1" applyAlignment="1">
      <alignment horizontal="distributed" vertical="center"/>
    </xf>
    <xf numFmtId="0" fontId="25" fillId="2" borderId="48" xfId="0" applyFont="1" applyFill="1" applyBorder="1" applyAlignment="1">
      <alignment horizontal="distributed" vertical="center"/>
    </xf>
    <xf numFmtId="0" fontId="25" fillId="0" borderId="1" xfId="0" applyFont="1" applyBorder="1" applyAlignment="1">
      <alignment horizontal="center" vertical="center"/>
    </xf>
    <xf numFmtId="0" fontId="25" fillId="2" borderId="13" xfId="0" applyFont="1" applyFill="1" applyBorder="1" applyAlignment="1">
      <alignment vertical="center"/>
    </xf>
    <xf numFmtId="0" fontId="25" fillId="2" borderId="2" xfId="0" applyFont="1" applyFill="1" applyBorder="1" applyAlignment="1">
      <alignment vertical="center"/>
    </xf>
    <xf numFmtId="0" fontId="25" fillId="0" borderId="13"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3" xfId="0" applyFont="1" applyFill="1" applyBorder="1" applyAlignment="1">
      <alignment vertical="center"/>
    </xf>
    <xf numFmtId="0" fontId="25" fillId="0" borderId="3" xfId="0" applyFont="1" applyFill="1" applyBorder="1" applyAlignment="1">
      <alignment vertical="center"/>
    </xf>
    <xf numFmtId="0" fontId="25" fillId="0" borderId="2" xfId="0" applyFont="1" applyFill="1" applyBorder="1" applyAlignment="1">
      <alignment vertical="center"/>
    </xf>
    <xf numFmtId="0" fontId="25" fillId="0" borderId="13" xfId="0" applyFont="1" applyFill="1" applyBorder="1" applyAlignment="1">
      <alignment vertical="center" wrapText="1"/>
    </xf>
    <xf numFmtId="0" fontId="25" fillId="0" borderId="3" xfId="0" applyFont="1" applyFill="1" applyBorder="1" applyAlignment="1">
      <alignment vertical="center" wrapText="1"/>
    </xf>
    <xf numFmtId="0" fontId="25" fillId="0" borderId="2" xfId="0" applyFont="1" applyFill="1" applyBorder="1" applyAlignment="1">
      <alignment vertical="center" wrapText="1"/>
    </xf>
    <xf numFmtId="0" fontId="25" fillId="2" borderId="13" xfId="0" applyFont="1" applyFill="1" applyBorder="1" applyAlignment="1">
      <alignment vertical="center" wrapText="1"/>
    </xf>
    <xf numFmtId="0" fontId="25" fillId="2" borderId="3" xfId="0" applyFont="1" applyFill="1" applyBorder="1" applyAlignment="1">
      <alignment vertical="center" wrapText="1"/>
    </xf>
    <xf numFmtId="0" fontId="25" fillId="2" borderId="2" xfId="0" applyFont="1" applyFill="1" applyBorder="1" applyAlignment="1">
      <alignment vertical="center" wrapText="1"/>
    </xf>
    <xf numFmtId="0" fontId="25" fillId="2" borderId="13"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4" fontId="25" fillId="0" borderId="13" xfId="0" applyNumberFormat="1" applyFont="1" applyBorder="1" applyAlignment="1">
      <alignment horizontal="center" vertical="center"/>
    </xf>
    <xf numFmtId="4" fontId="25" fillId="0" borderId="48" xfId="0" applyNumberFormat="1" applyFont="1" applyBorder="1" applyAlignment="1">
      <alignment horizontal="center" vertical="center"/>
    </xf>
    <xf numFmtId="0" fontId="28" fillId="0" borderId="8"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5" fillId="0" borderId="13" xfId="0" applyFont="1" applyBorder="1" applyAlignment="1">
      <alignment vertical="center"/>
    </xf>
    <xf numFmtId="0" fontId="25" fillId="0" borderId="3" xfId="0" applyFont="1" applyBorder="1" applyAlignment="1">
      <alignment vertical="center"/>
    </xf>
    <xf numFmtId="0" fontId="25" fillId="0" borderId="2" xfId="0" applyFont="1" applyBorder="1" applyAlignment="1">
      <alignment vertical="center"/>
    </xf>
    <xf numFmtId="178" fontId="0" fillId="2" borderId="13" xfId="0" applyNumberFormat="1" applyFill="1" applyBorder="1" applyAlignment="1">
      <alignment horizontal="distributed" vertical="center"/>
    </xf>
    <xf numFmtId="178" fontId="0" fillId="2" borderId="3" xfId="0" applyNumberFormat="1" applyFill="1" applyBorder="1" applyAlignment="1">
      <alignment horizontal="distributed" vertical="center"/>
    </xf>
    <xf numFmtId="178" fontId="0" fillId="2" borderId="2" xfId="0" applyNumberFormat="1" applyFill="1" applyBorder="1" applyAlignment="1">
      <alignment horizontal="distributed" vertical="center"/>
    </xf>
    <xf numFmtId="0" fontId="0" fillId="2" borderId="13" xfId="0" applyFill="1" applyBorder="1" applyAlignment="1">
      <alignment horizontal="distributed" vertical="center"/>
    </xf>
    <xf numFmtId="0" fontId="0" fillId="2" borderId="2" xfId="0" applyFill="1" applyBorder="1" applyAlignment="1">
      <alignment horizontal="distributed"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9" xfId="0" applyFont="1" applyBorder="1" applyAlignment="1">
      <alignment horizontal="center" vertical="center"/>
    </xf>
    <xf numFmtId="0" fontId="0" fillId="2" borderId="13" xfId="0" applyFill="1" applyBorder="1" applyAlignment="1">
      <alignment vertical="center"/>
    </xf>
    <xf numFmtId="0" fontId="0" fillId="2" borderId="2" xfId="0" applyFill="1" applyBorder="1" applyAlignment="1">
      <alignment vertical="center"/>
    </xf>
    <xf numFmtId="0" fontId="0" fillId="0" borderId="13"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0" fillId="0" borderId="22" xfId="0" applyBorder="1" applyAlignment="1">
      <alignment horizontal="center" vertical="center" wrapText="1"/>
    </xf>
    <xf numFmtId="0" fontId="0" fillId="0" borderId="13" xfId="0" applyFill="1" applyBorder="1" applyAlignment="1">
      <alignment vertical="center"/>
    </xf>
    <xf numFmtId="0" fontId="0" fillId="0" borderId="3" xfId="0" applyFill="1" applyBorder="1" applyAlignment="1">
      <alignment vertical="center"/>
    </xf>
    <xf numFmtId="0" fontId="0" fillId="0" borderId="2" xfId="0" applyFill="1" applyBorder="1" applyAlignment="1">
      <alignment vertical="center"/>
    </xf>
    <xf numFmtId="0" fontId="0" fillId="0" borderId="3" xfId="0" applyBorder="1" applyAlignment="1">
      <alignment vertical="center" shrinkToFit="1"/>
    </xf>
    <xf numFmtId="0" fontId="0" fillId="0" borderId="2" xfId="0" applyBorder="1" applyAlignment="1">
      <alignment vertical="center" shrinkToFit="1"/>
    </xf>
    <xf numFmtId="38" fontId="26" fillId="0" borderId="13" xfId="1" applyFont="1" applyBorder="1" applyAlignment="1">
      <alignment vertical="center"/>
    </xf>
    <xf numFmtId="38" fontId="26" fillId="0" borderId="3" xfId="1" applyFont="1" applyBorder="1" applyAlignment="1">
      <alignment vertical="center"/>
    </xf>
    <xf numFmtId="38" fontId="26" fillId="0" borderId="48" xfId="1" applyFon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3" xfId="0"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0" fillId="2" borderId="13" xfId="0"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vertical="center" wrapText="1"/>
    </xf>
    <xf numFmtId="0" fontId="0" fillId="2" borderId="13" xfId="0" applyFill="1" applyBorder="1" applyAlignment="1">
      <alignment horizontal="center" vertical="center" shrinkToFit="1"/>
    </xf>
    <xf numFmtId="0" fontId="0" fillId="2" borderId="3" xfId="0" applyFill="1" applyBorder="1" applyAlignment="1">
      <alignment horizontal="center" vertical="center" shrinkToFit="1"/>
    </xf>
    <xf numFmtId="4" fontId="0" fillId="0" borderId="13" xfId="0" applyNumberFormat="1" applyBorder="1" applyAlignment="1">
      <alignment horizontal="center" vertical="center"/>
    </xf>
    <xf numFmtId="4" fontId="0" fillId="0" borderId="48" xfId="0" applyNumberFormat="1" applyBorder="1" applyAlignment="1">
      <alignment horizontal="center" vertical="center"/>
    </xf>
    <xf numFmtId="0" fontId="0" fillId="2" borderId="48" xfId="0" applyFill="1" applyBorder="1" applyAlignment="1">
      <alignment horizontal="distributed" vertical="center"/>
    </xf>
    <xf numFmtId="0" fontId="0" fillId="0" borderId="8" xfId="0"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8"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38" fontId="0" fillId="0" borderId="13" xfId="0" applyNumberFormat="1" applyFill="1" applyBorder="1" applyAlignment="1">
      <alignment horizontal="left" vertical="center"/>
    </xf>
    <xf numFmtId="0" fontId="0" fillId="2" borderId="3" xfId="0" applyFill="1" applyBorder="1" applyAlignment="1">
      <alignment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4" fillId="0" borderId="0" xfId="0" applyFont="1" applyBorder="1" applyAlignment="1">
      <alignment horizontal="center" vertical="center"/>
    </xf>
    <xf numFmtId="0" fontId="34" fillId="0" borderId="9" xfId="0" applyFont="1" applyBorder="1" applyAlignment="1">
      <alignment horizontal="center" vertical="center"/>
    </xf>
    <xf numFmtId="0" fontId="0" fillId="0" borderId="6" xfId="0" applyFill="1" applyBorder="1" applyAlignment="1">
      <alignment vertical="center"/>
    </xf>
    <xf numFmtId="0" fontId="0" fillId="0" borderId="11" xfId="0" applyFill="1" applyBorder="1" applyAlignment="1">
      <alignment horizontal="center" vertical="center"/>
    </xf>
    <xf numFmtId="0" fontId="0" fillId="0" borderId="7" xfId="0" applyFill="1" applyBorder="1" applyAlignment="1">
      <alignment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3" fontId="26" fillId="0" borderId="23" xfId="0" applyNumberFormat="1" applyFont="1" applyBorder="1" applyAlignment="1">
      <alignment vertical="center" wrapText="1"/>
    </xf>
    <xf numFmtId="3" fontId="26" fillId="0" borderId="22" xfId="0" applyNumberFormat="1" applyFont="1" applyBorder="1" applyAlignment="1">
      <alignment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179" fontId="26" fillId="0" borderId="23" xfId="0" applyNumberFormat="1" applyFont="1" applyBorder="1" applyAlignment="1">
      <alignment vertical="center" wrapText="1"/>
    </xf>
    <xf numFmtId="179" fontId="26" fillId="0" borderId="22" xfId="0" applyNumberFormat="1" applyFont="1" applyBorder="1" applyAlignment="1">
      <alignment vertical="center" wrapText="1"/>
    </xf>
    <xf numFmtId="179" fontId="26" fillId="0" borderId="23" xfId="0" applyNumberFormat="1" applyFont="1" applyFill="1" applyBorder="1" applyAlignment="1">
      <alignment vertical="center" wrapText="1"/>
    </xf>
    <xf numFmtId="179" fontId="26" fillId="0" borderId="22" xfId="0" applyNumberFormat="1"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38" fontId="8" fillId="0" borderId="24" xfId="2" applyFont="1" applyBorder="1" applyAlignment="1">
      <alignment horizontal="center" vertical="center" wrapText="1"/>
    </xf>
    <xf numFmtId="38" fontId="22" fillId="0" borderId="25" xfId="2" applyFont="1" applyBorder="1" applyAlignment="1">
      <alignment horizontal="center" vertical="center" wrapText="1"/>
    </xf>
    <xf numFmtId="38" fontId="22" fillId="0" borderId="26" xfId="2" applyFont="1" applyBorder="1" applyAlignment="1">
      <alignment horizontal="center" vertical="center" wrapText="1"/>
    </xf>
    <xf numFmtId="38" fontId="8" fillId="0" borderId="54" xfId="2" applyFont="1" applyBorder="1" applyAlignment="1">
      <alignment horizontal="center" vertical="center" wrapText="1"/>
    </xf>
    <xf numFmtId="38" fontId="22" fillId="0" borderId="72" xfId="2" applyFont="1" applyBorder="1" applyAlignment="1">
      <alignment horizontal="center" vertical="center" wrapText="1"/>
    </xf>
    <xf numFmtId="38" fontId="22" fillId="0" borderId="38" xfId="2" applyFont="1" applyBorder="1" applyAlignment="1">
      <alignment horizontal="center" vertical="center" wrapText="1"/>
    </xf>
    <xf numFmtId="38" fontId="22" fillId="0" borderId="24" xfId="2" applyFont="1" applyBorder="1" applyAlignment="1">
      <alignment horizontal="center" vertical="center" wrapText="1"/>
    </xf>
    <xf numFmtId="38" fontId="22" fillId="0" borderId="59" xfId="2" applyFont="1" applyBorder="1" applyAlignment="1">
      <alignment horizontal="center" vertical="center" wrapText="1"/>
    </xf>
    <xf numFmtId="38" fontId="22" fillId="0" borderId="21" xfId="2" applyFont="1" applyBorder="1" applyAlignment="1">
      <alignment horizontal="center" vertical="center" wrapText="1"/>
    </xf>
    <xf numFmtId="38" fontId="22" fillId="0" borderId="20" xfId="2" applyFont="1" applyBorder="1" applyAlignment="1">
      <alignment horizontal="center" vertical="center" wrapText="1"/>
    </xf>
    <xf numFmtId="38" fontId="27" fillId="0" borderId="57" xfId="2" applyFont="1" applyBorder="1" applyAlignment="1">
      <alignment horizontal="center" vertical="center" wrapText="1"/>
    </xf>
    <xf numFmtId="38" fontId="27" fillId="0" borderId="73" xfId="2" applyFont="1" applyBorder="1" applyAlignment="1">
      <alignment horizontal="center" vertical="center" wrapText="1"/>
    </xf>
    <xf numFmtId="38" fontId="27" fillId="0" borderId="58" xfId="2" applyFont="1" applyBorder="1" applyAlignment="1">
      <alignment horizontal="center" vertical="center" wrapText="1"/>
    </xf>
    <xf numFmtId="3" fontId="22" fillId="0" borderId="31" xfId="2" applyNumberFormat="1" applyFont="1" applyBorder="1" applyAlignment="1">
      <alignment vertical="center" wrapText="1"/>
    </xf>
    <xf numFmtId="3" fontId="22" fillId="0" borderId="1" xfId="2" applyNumberFormat="1" applyFont="1" applyBorder="1" applyAlignment="1">
      <alignment vertical="center" wrapText="1"/>
    </xf>
    <xf numFmtId="3" fontId="22" fillId="0" borderId="30" xfId="2" applyNumberFormat="1" applyFont="1" applyBorder="1" applyAlignment="1">
      <alignment vertical="center"/>
    </xf>
    <xf numFmtId="3" fontId="22" fillId="0" borderId="33" xfId="2" applyNumberFormat="1" applyFont="1" applyBorder="1" applyAlignment="1">
      <alignment vertical="center"/>
    </xf>
    <xf numFmtId="10" fontId="22" fillId="0" borderId="31" xfId="2" applyNumberFormat="1" applyFont="1" applyBorder="1" applyAlignment="1">
      <alignment horizontal="center" vertical="center"/>
    </xf>
    <xf numFmtId="10" fontId="22" fillId="0" borderId="1" xfId="2" applyNumberFormat="1" applyFont="1" applyBorder="1" applyAlignment="1">
      <alignment horizontal="center" vertical="center"/>
    </xf>
    <xf numFmtId="3" fontId="22" fillId="0" borderId="29" xfId="2" applyNumberFormat="1" applyFont="1" applyBorder="1" applyAlignment="1">
      <alignment vertical="center" wrapText="1"/>
    </xf>
    <xf numFmtId="3" fontId="22" fillId="0" borderId="32" xfId="2" applyNumberFormat="1" applyFont="1" applyBorder="1" applyAlignment="1">
      <alignment vertical="center" wrapText="1"/>
    </xf>
    <xf numFmtId="38" fontId="22" fillId="0" borderId="31" xfId="2" applyFont="1" applyBorder="1" applyAlignment="1">
      <alignment horizontal="center" vertical="center"/>
    </xf>
    <xf numFmtId="38" fontId="22" fillId="0" borderId="1" xfId="2" applyFont="1" applyBorder="1" applyAlignment="1">
      <alignment horizontal="center" vertical="center"/>
    </xf>
    <xf numFmtId="10" fontId="22" fillId="0" borderId="31" xfId="2" applyNumberFormat="1" applyFont="1" applyBorder="1" applyAlignment="1">
      <alignment horizontal="center" vertical="center" wrapText="1"/>
    </xf>
    <xf numFmtId="10" fontId="22" fillId="0" borderId="1" xfId="2" applyNumberFormat="1" applyFont="1" applyBorder="1" applyAlignment="1">
      <alignment horizontal="center" vertical="center" wrapText="1"/>
    </xf>
    <xf numFmtId="3" fontId="22" fillId="0" borderId="35" xfId="2" applyNumberFormat="1" applyFont="1" applyFill="1" applyBorder="1" applyAlignment="1">
      <alignment vertical="center"/>
    </xf>
    <xf numFmtId="3" fontId="22" fillId="0" borderId="36" xfId="2" applyNumberFormat="1" applyFont="1" applyFill="1" applyBorder="1" applyAlignment="1">
      <alignment vertical="center"/>
    </xf>
    <xf numFmtId="3" fontId="22" fillId="0" borderId="18" xfId="2" applyNumberFormat="1" applyFont="1" applyFill="1" applyBorder="1" applyAlignment="1">
      <alignment vertical="center"/>
    </xf>
    <xf numFmtId="3" fontId="22" fillId="0" borderId="2" xfId="2" applyNumberFormat="1" applyFont="1" applyFill="1" applyBorder="1" applyAlignment="1">
      <alignment vertical="center"/>
    </xf>
    <xf numFmtId="3" fontId="22" fillId="0" borderId="27" xfId="2" applyNumberFormat="1" applyFont="1" applyFill="1" applyBorder="1" applyAlignment="1">
      <alignment vertical="center"/>
    </xf>
    <xf numFmtId="3" fontId="22" fillId="0" borderId="28" xfId="2" applyNumberFormat="1" applyFont="1" applyFill="1" applyBorder="1" applyAlignment="1">
      <alignment vertical="center"/>
    </xf>
    <xf numFmtId="3" fontId="22" fillId="0" borderId="13" xfId="2" applyNumberFormat="1" applyFont="1" applyFill="1" applyBorder="1" applyAlignment="1">
      <alignment vertical="center"/>
    </xf>
    <xf numFmtId="3" fontId="22" fillId="0" borderId="3" xfId="2" applyNumberFormat="1" applyFont="1" applyFill="1" applyBorder="1" applyAlignment="1">
      <alignment vertical="center"/>
    </xf>
    <xf numFmtId="10" fontId="22" fillId="0" borderId="30" xfId="2" applyNumberFormat="1" applyFont="1" applyBorder="1" applyAlignment="1">
      <alignment horizontal="center" vertical="center"/>
    </xf>
    <xf numFmtId="10" fontId="22" fillId="0" borderId="33" xfId="2" applyNumberFormat="1" applyFont="1" applyBorder="1" applyAlignment="1">
      <alignment horizontal="center" vertical="center"/>
    </xf>
    <xf numFmtId="10" fontId="22" fillId="0" borderId="29" xfId="2" applyNumberFormat="1" applyFont="1" applyBorder="1" applyAlignment="1">
      <alignment horizontal="center" vertical="center"/>
    </xf>
    <xf numFmtId="10" fontId="22" fillId="0" borderId="32" xfId="2" applyNumberFormat="1" applyFont="1" applyBorder="1" applyAlignment="1">
      <alignment horizontal="center" vertical="center"/>
    </xf>
    <xf numFmtId="38" fontId="22" fillId="0" borderId="69" xfId="2" applyFont="1" applyBorder="1" applyAlignment="1">
      <alignment horizontal="center" vertical="center"/>
    </xf>
    <xf numFmtId="38" fontId="22" fillId="0" borderId="67" xfId="2" applyFont="1" applyBorder="1" applyAlignment="1">
      <alignment horizontal="center" vertical="center"/>
    </xf>
    <xf numFmtId="180" fontId="22" fillId="0" borderId="35" xfId="2" applyNumberFormat="1" applyFont="1" applyBorder="1" applyAlignment="1">
      <alignment vertical="center" wrapText="1"/>
    </xf>
    <xf numFmtId="180" fontId="22" fillId="0" borderId="18" xfId="2" applyNumberFormat="1" applyFont="1" applyBorder="1" applyAlignment="1">
      <alignment vertical="center" wrapText="1"/>
    </xf>
    <xf numFmtId="3" fontId="22" fillId="0" borderId="29" xfId="2" applyNumberFormat="1" applyFont="1" applyBorder="1" applyAlignment="1">
      <alignment vertical="center"/>
    </xf>
    <xf numFmtId="3" fontId="22" fillId="0" borderId="32" xfId="2" applyNumberFormat="1" applyFont="1" applyBorder="1" applyAlignment="1">
      <alignment vertical="center"/>
    </xf>
    <xf numFmtId="3" fontId="22" fillId="0" borderId="31" xfId="2" applyNumberFormat="1" applyFont="1" applyBorder="1" applyAlignment="1">
      <alignment vertical="center"/>
    </xf>
    <xf numFmtId="3" fontId="22" fillId="0" borderId="1" xfId="2" applyNumberFormat="1" applyFont="1" applyBorder="1" applyAlignment="1">
      <alignment vertical="center"/>
    </xf>
    <xf numFmtId="3" fontId="22" fillId="0" borderId="31" xfId="2" applyNumberFormat="1" applyFont="1" applyBorder="1" applyAlignment="1">
      <alignment horizontal="center" vertical="center"/>
    </xf>
    <xf numFmtId="3" fontId="22" fillId="0" borderId="1" xfId="2" applyNumberFormat="1" applyFont="1" applyBorder="1" applyAlignment="1">
      <alignment horizontal="center" vertical="center"/>
    </xf>
    <xf numFmtId="3" fontId="22" fillId="0" borderId="23" xfId="2" applyNumberFormat="1" applyFont="1" applyBorder="1" applyAlignment="1">
      <alignment vertical="center"/>
    </xf>
    <xf numFmtId="3" fontId="22" fillId="0" borderId="22" xfId="2" applyNumberFormat="1" applyFont="1" applyBorder="1" applyAlignment="1">
      <alignment vertical="center"/>
    </xf>
    <xf numFmtId="3" fontId="22" fillId="0" borderId="37" xfId="2" applyNumberFormat="1" applyFont="1" applyFill="1" applyBorder="1" applyAlignment="1">
      <alignment vertical="center"/>
    </xf>
    <xf numFmtId="3" fontId="22" fillId="0" borderId="7" xfId="2" applyNumberFormat="1" applyFont="1" applyFill="1" applyBorder="1" applyAlignment="1">
      <alignment vertical="center"/>
    </xf>
    <xf numFmtId="3" fontId="22" fillId="0" borderId="53" xfId="2" applyNumberFormat="1" applyFont="1" applyFill="1" applyBorder="1" applyAlignment="1">
      <alignment vertical="center"/>
    </xf>
    <xf numFmtId="3" fontId="22" fillId="0" borderId="12" xfId="2" applyNumberFormat="1" applyFont="1" applyFill="1" applyBorder="1" applyAlignment="1">
      <alignment vertical="center"/>
    </xf>
    <xf numFmtId="3" fontId="22" fillId="0" borderId="5" xfId="2" applyNumberFormat="1" applyFont="1" applyFill="1" applyBorder="1" applyAlignment="1">
      <alignment vertical="center"/>
    </xf>
    <xf numFmtId="3" fontId="22" fillId="0" borderId="6" xfId="2" applyNumberFormat="1" applyFont="1" applyFill="1" applyBorder="1" applyAlignment="1">
      <alignment vertical="center"/>
    </xf>
    <xf numFmtId="3" fontId="22" fillId="0" borderId="10" xfId="2" applyNumberFormat="1" applyFont="1" applyFill="1" applyBorder="1" applyAlignment="1">
      <alignment vertical="center"/>
    </xf>
    <xf numFmtId="3" fontId="22" fillId="0" borderId="11" xfId="2" applyNumberFormat="1" applyFont="1" applyFill="1" applyBorder="1" applyAlignment="1">
      <alignment vertical="center"/>
    </xf>
    <xf numFmtId="10" fontId="22" fillId="0" borderId="23" xfId="2" applyNumberFormat="1" applyFont="1" applyBorder="1" applyAlignment="1">
      <alignment horizontal="center" vertical="center" wrapText="1"/>
    </xf>
    <xf numFmtId="10" fontId="22" fillId="0" borderId="22" xfId="2" applyNumberFormat="1" applyFont="1" applyBorder="1" applyAlignment="1">
      <alignment horizontal="center" vertical="center" wrapText="1"/>
    </xf>
    <xf numFmtId="3" fontId="22" fillId="0" borderId="40" xfId="2" applyNumberFormat="1" applyFont="1" applyBorder="1" applyAlignment="1">
      <alignment vertical="center"/>
    </xf>
    <xf numFmtId="38" fontId="22" fillId="0" borderId="68" xfId="2" applyFont="1" applyBorder="1" applyAlignment="1">
      <alignment horizontal="center" vertical="center"/>
    </xf>
    <xf numFmtId="3" fontId="22" fillId="0" borderId="14" xfId="2" applyNumberFormat="1" applyFont="1" applyBorder="1" applyAlignment="1">
      <alignment horizontal="center" vertical="center"/>
    </xf>
    <xf numFmtId="38" fontId="22" fillId="0" borderId="51" xfId="2" applyFont="1" applyBorder="1" applyAlignment="1">
      <alignment vertical="center" wrapText="1"/>
    </xf>
    <xf numFmtId="38" fontId="22" fillId="0" borderId="52" xfId="2" applyFont="1" applyBorder="1" applyAlignment="1">
      <alignment vertical="center" wrapText="1"/>
    </xf>
    <xf numFmtId="38" fontId="22" fillId="0" borderId="57" xfId="2" applyFont="1" applyBorder="1" applyAlignment="1">
      <alignment vertical="center"/>
    </xf>
    <xf numFmtId="38" fontId="22" fillId="0" borderId="58" xfId="2" applyFont="1" applyBorder="1" applyAlignment="1">
      <alignment vertical="center"/>
    </xf>
    <xf numFmtId="10" fontId="22" fillId="0" borderId="51" xfId="2" applyNumberFormat="1" applyFont="1" applyBorder="1" applyAlignment="1">
      <alignment horizontal="center" vertical="center"/>
    </xf>
    <xf numFmtId="10" fontId="22" fillId="0" borderId="52" xfId="2" applyNumberFormat="1" applyFont="1" applyBorder="1" applyAlignment="1">
      <alignment horizontal="center" vertical="center"/>
    </xf>
    <xf numFmtId="38" fontId="22" fillId="0" borderId="60" xfId="2" applyFont="1" applyBorder="1" applyAlignment="1">
      <alignment vertical="center"/>
    </xf>
    <xf numFmtId="38" fontId="22" fillId="0" borderId="61" xfId="2" applyFont="1" applyBorder="1" applyAlignment="1">
      <alignment vertical="center"/>
    </xf>
    <xf numFmtId="38" fontId="22" fillId="0" borderId="62" xfId="2" applyFont="1" applyBorder="1" applyAlignment="1">
      <alignment horizontal="center" vertical="center"/>
    </xf>
    <xf numFmtId="38" fontId="22" fillId="0" borderId="63" xfId="2" applyFont="1" applyBorder="1" applyAlignment="1">
      <alignment horizontal="center" vertical="center"/>
    </xf>
    <xf numFmtId="38" fontId="22" fillId="0" borderId="54" xfId="2" applyFont="1" applyBorder="1" applyAlignment="1">
      <alignment horizontal="center" vertical="center" wrapText="1"/>
    </xf>
    <xf numFmtId="38" fontId="22" fillId="0" borderId="49" xfId="2" applyFont="1" applyBorder="1" applyAlignment="1">
      <alignment vertical="center"/>
    </xf>
    <xf numFmtId="38" fontId="22" fillId="0" borderId="50" xfId="2" applyFont="1" applyBorder="1" applyAlignment="1">
      <alignment vertical="center"/>
    </xf>
    <xf numFmtId="38" fontId="22" fillId="0" borderId="51" xfId="2" applyFont="1" applyBorder="1" applyAlignment="1">
      <alignment vertical="center"/>
    </xf>
    <xf numFmtId="38" fontId="22" fillId="0" borderId="52" xfId="2" applyFont="1" applyBorder="1" applyAlignment="1">
      <alignment vertical="center"/>
    </xf>
    <xf numFmtId="38" fontId="22" fillId="0" borderId="51" xfId="2" applyFont="1" applyBorder="1" applyAlignment="1">
      <alignment horizontal="center" vertical="center"/>
    </xf>
    <xf numFmtId="38" fontId="22" fillId="0" borderId="52" xfId="2" applyFont="1" applyBorder="1" applyAlignment="1">
      <alignment horizontal="center" vertical="center"/>
    </xf>
    <xf numFmtId="38" fontId="22" fillId="0" borderId="54" xfId="2" applyFont="1" applyFill="1" applyBorder="1" applyAlignment="1">
      <alignment vertical="center"/>
    </xf>
    <xf numFmtId="38" fontId="22" fillId="0" borderId="56" xfId="2" applyFont="1" applyFill="1" applyBorder="1" applyAlignment="1">
      <alignment vertical="center"/>
    </xf>
    <xf numFmtId="38" fontId="22" fillId="0" borderId="38" xfId="2" applyFont="1" applyFill="1" applyBorder="1" applyAlignment="1">
      <alignment vertical="center"/>
    </xf>
    <xf numFmtId="38" fontId="22" fillId="0" borderId="39" xfId="2" applyFont="1" applyFill="1" applyBorder="1" applyAlignment="1">
      <alignment vertical="center"/>
    </xf>
    <xf numFmtId="38" fontId="22" fillId="0" borderId="64" xfId="2" applyFont="1" applyFill="1" applyBorder="1" applyAlignment="1">
      <alignment vertical="center"/>
    </xf>
    <xf numFmtId="38" fontId="22" fillId="0" borderId="55" xfId="2" applyFont="1" applyFill="1" applyBorder="1" applyAlignment="1">
      <alignment vertical="center"/>
    </xf>
    <xf numFmtId="38" fontId="22" fillId="0" borderId="65" xfId="2" applyFont="1" applyFill="1" applyBorder="1" applyAlignment="1">
      <alignment vertical="center"/>
    </xf>
    <xf numFmtId="38" fontId="22" fillId="0" borderId="66" xfId="2" applyFont="1" applyFill="1" applyBorder="1" applyAlignment="1">
      <alignment vertical="center"/>
    </xf>
    <xf numFmtId="10" fontId="22" fillId="0" borderId="60" xfId="2" applyNumberFormat="1" applyFont="1" applyBorder="1" applyAlignment="1">
      <alignment horizontal="center" vertical="center"/>
    </xf>
    <xf numFmtId="10" fontId="22" fillId="0" borderId="61" xfId="2" applyNumberFormat="1" applyFont="1" applyBorder="1" applyAlignment="1">
      <alignment horizontal="center" vertical="center"/>
    </xf>
    <xf numFmtId="3" fontId="22" fillId="0" borderId="14" xfId="2" applyNumberFormat="1" applyFont="1" applyBorder="1" applyAlignment="1">
      <alignment vertical="center" wrapText="1"/>
    </xf>
    <xf numFmtId="10" fontId="22" fillId="0" borderId="14" xfId="2" applyNumberFormat="1" applyFont="1" applyBorder="1" applyAlignment="1">
      <alignment horizontal="center" vertical="center"/>
    </xf>
    <xf numFmtId="3" fontId="22" fillId="0" borderId="34" xfId="2" applyNumberFormat="1" applyFont="1" applyBorder="1" applyAlignment="1">
      <alignment vertical="center" wrapText="1"/>
    </xf>
    <xf numFmtId="38" fontId="22" fillId="0" borderId="49" xfId="2" applyFont="1" applyBorder="1" applyAlignment="1">
      <alignment vertical="center" wrapText="1"/>
    </xf>
    <xf numFmtId="38" fontId="22" fillId="0" borderId="50" xfId="2" applyFont="1" applyBorder="1" applyAlignment="1">
      <alignment vertical="center" wrapText="1"/>
    </xf>
    <xf numFmtId="38" fontId="22" fillId="0" borderId="45" xfId="2" applyFont="1" applyBorder="1" applyAlignment="1">
      <alignment horizontal="center" vertical="center" wrapText="1" shrinkToFit="1"/>
    </xf>
    <xf numFmtId="38" fontId="22" fillId="0" borderId="47" xfId="2" applyFont="1" applyBorder="1" applyAlignment="1">
      <alignment horizontal="center" vertical="center" wrapText="1" shrinkToFit="1"/>
    </xf>
    <xf numFmtId="38" fontId="22" fillId="0" borderId="46" xfId="2" applyFont="1" applyBorder="1" applyAlignment="1">
      <alignment horizontal="center" vertical="center" wrapText="1" shrinkToFit="1"/>
    </xf>
    <xf numFmtId="38" fontId="22" fillId="0" borderId="45" xfId="2" applyFont="1" applyBorder="1" applyAlignment="1">
      <alignment horizontal="center" vertical="center"/>
    </xf>
    <xf numFmtId="38" fontId="22" fillId="0" borderId="47" xfId="2" applyFont="1" applyBorder="1" applyAlignment="1">
      <alignment horizontal="center" vertical="center"/>
    </xf>
    <xf numFmtId="38" fontId="22" fillId="0" borderId="46" xfId="2" applyFont="1" applyBorder="1" applyAlignment="1">
      <alignment horizontal="center" vertical="center"/>
    </xf>
    <xf numFmtId="38" fontId="31" fillId="0" borderId="54" xfId="2" applyFont="1" applyBorder="1" applyAlignment="1">
      <alignment horizontal="center" vertical="center" wrapText="1"/>
    </xf>
    <xf numFmtId="38" fontId="31" fillId="0" borderId="55" xfId="2" applyFont="1" applyBorder="1" applyAlignment="1">
      <alignment horizontal="center" vertical="center" wrapText="1"/>
    </xf>
    <xf numFmtId="38" fontId="31" fillId="0" borderId="56" xfId="2" applyFont="1" applyBorder="1" applyAlignment="1">
      <alignment horizontal="center" vertical="center" wrapText="1"/>
    </xf>
    <xf numFmtId="38" fontId="22" fillId="0" borderId="24" xfId="2" applyFont="1" applyBorder="1" applyAlignment="1">
      <alignment horizontal="center" vertical="center" wrapText="1" shrinkToFit="1"/>
    </xf>
    <xf numFmtId="38" fontId="22" fillId="0" borderId="26" xfId="2" applyFont="1" applyBorder="1" applyAlignment="1">
      <alignment horizontal="center" vertical="center" wrapText="1" shrinkToFit="1"/>
    </xf>
    <xf numFmtId="38" fontId="22" fillId="0" borderId="59" xfId="2" applyFont="1" applyBorder="1" applyAlignment="1">
      <alignment horizontal="center" vertical="center"/>
    </xf>
    <xf numFmtId="38" fontId="22" fillId="0" borderId="20" xfId="2" applyFont="1" applyBorder="1" applyAlignment="1">
      <alignment horizontal="center" vertical="center"/>
    </xf>
    <xf numFmtId="38" fontId="27" fillId="0" borderId="59" xfId="2" applyFont="1" applyBorder="1" applyAlignment="1">
      <alignment horizontal="center" vertical="center" wrapText="1"/>
    </xf>
    <xf numFmtId="38" fontId="27" fillId="0" borderId="20" xfId="2" applyFont="1" applyBorder="1" applyAlignment="1">
      <alignment horizontal="center" vertical="center" wrapText="1"/>
    </xf>
    <xf numFmtId="38" fontId="10" fillId="0" borderId="59" xfId="2" applyFont="1" applyBorder="1" applyAlignment="1">
      <alignment horizontal="center" vertical="center" wrapText="1"/>
    </xf>
    <xf numFmtId="38" fontId="32" fillId="0" borderId="20" xfId="2" applyFont="1" applyBorder="1" applyAlignment="1">
      <alignment horizontal="center" vertical="center" wrapText="1"/>
    </xf>
    <xf numFmtId="38" fontId="22" fillId="0" borderId="57" xfId="2" applyFont="1" applyBorder="1" applyAlignment="1">
      <alignment horizontal="center" vertical="center" wrapText="1"/>
    </xf>
    <xf numFmtId="38" fontId="22" fillId="0" borderId="58" xfId="2" applyFont="1" applyBorder="1" applyAlignment="1">
      <alignment horizontal="center" vertical="center" wrapText="1"/>
    </xf>
    <xf numFmtId="0" fontId="27" fillId="0" borderId="31" xfId="3" applyFont="1" applyBorder="1" applyAlignment="1">
      <alignment horizontal="center" vertical="center" wrapText="1"/>
    </xf>
    <xf numFmtId="0" fontId="27" fillId="0" borderId="14" xfId="3" applyFont="1" applyBorder="1" applyAlignment="1">
      <alignment horizontal="center" vertical="center" wrapText="1"/>
    </xf>
    <xf numFmtId="0" fontId="3" fillId="0" borderId="59" xfId="3" applyFont="1" applyBorder="1" applyAlignment="1">
      <alignment horizontal="center" vertical="center" wrapText="1"/>
    </xf>
    <xf numFmtId="0" fontId="33" fillId="0" borderId="20" xfId="3" applyFont="1" applyBorder="1" applyAlignment="1">
      <alignment horizontal="center" vertical="center" wrapText="1"/>
    </xf>
    <xf numFmtId="38" fontId="27" fillId="0" borderId="30" xfId="2" applyFont="1" applyBorder="1" applyAlignment="1">
      <alignment horizontal="center" vertical="center" wrapText="1"/>
    </xf>
    <xf numFmtId="38" fontId="27" fillId="0" borderId="40" xfId="2" applyFont="1" applyBorder="1" applyAlignment="1">
      <alignment horizontal="center" vertical="center" wrapText="1"/>
    </xf>
    <xf numFmtId="38" fontId="31" fillId="0" borderId="38" xfId="2" applyFont="1" applyBorder="1" applyAlignment="1">
      <alignment horizontal="center" vertical="center" wrapText="1"/>
    </xf>
    <xf numFmtId="38" fontId="31" fillId="0" borderId="39" xfId="2" applyFont="1" applyBorder="1" applyAlignment="1">
      <alignment horizontal="center" vertical="center" wrapText="1"/>
    </xf>
    <xf numFmtId="38" fontId="27" fillId="0" borderId="16" xfId="2" applyFont="1" applyBorder="1" applyAlignment="1">
      <alignment horizontal="center" vertical="center" wrapText="1"/>
    </xf>
    <xf numFmtId="38" fontId="27" fillId="0" borderId="70" xfId="2" applyFont="1" applyBorder="1" applyAlignment="1">
      <alignment horizontal="center" vertical="center" wrapText="1"/>
    </xf>
    <xf numFmtId="38" fontId="27" fillId="0" borderId="71" xfId="2" applyFont="1" applyBorder="1" applyAlignment="1">
      <alignment horizontal="center" vertical="center" wrapText="1"/>
    </xf>
    <xf numFmtId="0" fontId="27" fillId="0" borderId="29" xfId="3" applyFont="1" applyBorder="1" applyAlignment="1">
      <alignment horizontal="center" vertical="center" wrapText="1"/>
    </xf>
    <xf numFmtId="0" fontId="27" fillId="0" borderId="34" xfId="3" applyFont="1" applyBorder="1" applyAlignment="1">
      <alignment horizontal="center" vertical="center" wrapText="1"/>
    </xf>
    <xf numFmtId="10" fontId="22" fillId="0" borderId="49" xfId="2" applyNumberFormat="1" applyFont="1" applyBorder="1" applyAlignment="1">
      <alignment horizontal="center" vertical="center"/>
    </xf>
    <xf numFmtId="10" fontId="22" fillId="0" borderId="50" xfId="2" applyNumberFormat="1" applyFont="1" applyBorder="1" applyAlignment="1">
      <alignment horizontal="center" vertical="center"/>
    </xf>
    <xf numFmtId="10" fontId="22" fillId="0" borderId="51" xfId="2" applyNumberFormat="1" applyFont="1" applyBorder="1" applyAlignment="1">
      <alignment horizontal="center" vertical="center" wrapText="1"/>
    </xf>
    <xf numFmtId="10" fontId="22" fillId="0" borderId="52" xfId="2" applyNumberFormat="1" applyFont="1" applyBorder="1" applyAlignment="1">
      <alignment horizontal="center" vertical="center" wrapText="1"/>
    </xf>
    <xf numFmtId="10" fontId="22" fillId="0" borderId="14" xfId="2" applyNumberFormat="1" applyFont="1" applyBorder="1" applyAlignment="1">
      <alignment horizontal="center" vertical="center" wrapText="1"/>
    </xf>
    <xf numFmtId="10" fontId="22" fillId="0" borderId="40" xfId="2" applyNumberFormat="1" applyFont="1" applyBorder="1" applyAlignment="1">
      <alignment horizontal="center" vertical="center"/>
    </xf>
    <xf numFmtId="10" fontId="22" fillId="0" borderId="34" xfId="2" applyNumberFormat="1" applyFont="1" applyBorder="1" applyAlignment="1">
      <alignment horizontal="center" vertical="center"/>
    </xf>
    <xf numFmtId="38" fontId="22" fillId="0" borderId="14" xfId="2" applyFont="1" applyBorder="1" applyAlignment="1">
      <alignment horizontal="center" vertical="center"/>
    </xf>
    <xf numFmtId="0" fontId="22" fillId="0" borderId="11" xfId="3" applyFont="1" applyBorder="1" applyAlignment="1">
      <alignment vertical="center"/>
    </xf>
    <xf numFmtId="0" fontId="22" fillId="0" borderId="13" xfId="3" applyFont="1" applyBorder="1" applyAlignment="1">
      <alignment vertical="center"/>
    </xf>
    <xf numFmtId="0" fontId="22" fillId="0" borderId="3" xfId="3" applyBorder="1" applyAlignment="1">
      <alignment vertical="center"/>
    </xf>
    <xf numFmtId="0" fontId="22" fillId="0" borderId="2" xfId="3" applyBorder="1" applyAlignment="1">
      <alignment vertical="center"/>
    </xf>
    <xf numFmtId="0" fontId="22" fillId="0" borderId="13" xfId="3" applyBorder="1" applyAlignment="1">
      <alignment horizontal="center" vertical="center"/>
    </xf>
    <xf numFmtId="0" fontId="22" fillId="0" borderId="2" xfId="3" applyBorder="1" applyAlignment="1">
      <alignment horizontal="center" vertical="center"/>
    </xf>
    <xf numFmtId="0" fontId="22" fillId="0" borderId="1" xfId="3" applyBorder="1" applyAlignment="1">
      <alignment horizontal="center" vertical="center"/>
    </xf>
    <xf numFmtId="38" fontId="25" fillId="0" borderId="1" xfId="2" applyFont="1" applyFill="1" applyBorder="1" applyAlignment="1">
      <alignment horizontal="center" vertical="center" shrinkToFit="1"/>
    </xf>
    <xf numFmtId="38" fontId="22" fillId="0" borderId="13" xfId="2" applyFont="1" applyBorder="1" applyAlignment="1">
      <alignment vertical="center"/>
    </xf>
    <xf numFmtId="38" fontId="22" fillId="0" borderId="3" xfId="2" applyFont="1" applyBorder="1" applyAlignment="1">
      <alignment vertical="center"/>
    </xf>
    <xf numFmtId="38" fontId="25" fillId="0" borderId="13" xfId="2" applyFont="1" applyFill="1" applyBorder="1" applyAlignment="1">
      <alignment vertical="center" wrapText="1" shrinkToFit="1"/>
    </xf>
    <xf numFmtId="38" fontId="25" fillId="0" borderId="3" xfId="2" applyFont="1" applyFill="1" applyBorder="1" applyAlignment="1">
      <alignment vertical="center" wrapText="1" shrinkToFit="1"/>
    </xf>
    <xf numFmtId="38" fontId="25" fillId="0" borderId="2" xfId="2" applyFont="1" applyFill="1" applyBorder="1" applyAlignment="1">
      <alignment vertical="center" wrapText="1" shrinkToFit="1"/>
    </xf>
    <xf numFmtId="38" fontId="25" fillId="0" borderId="5" xfId="2" applyFont="1" applyFill="1" applyBorder="1" applyAlignment="1">
      <alignment horizontal="center" vertical="center" shrinkToFit="1"/>
    </xf>
    <xf numFmtId="38" fontId="25" fillId="0" borderId="8" xfId="2" applyFont="1" applyFill="1" applyBorder="1" applyAlignment="1">
      <alignment horizontal="center" vertical="center" shrinkToFit="1"/>
    </xf>
    <xf numFmtId="38" fontId="25" fillId="0" borderId="10" xfId="2" applyFont="1" applyFill="1" applyBorder="1" applyAlignment="1">
      <alignment horizontal="center" vertical="center" shrinkToFit="1"/>
    </xf>
    <xf numFmtId="38" fontId="25" fillId="0" borderId="1" xfId="2" applyFont="1" applyFill="1" applyBorder="1" applyAlignment="1">
      <alignment vertical="center" shrinkToFit="1"/>
    </xf>
    <xf numFmtId="38" fontId="25" fillId="0" borderId="13" xfId="2" applyFont="1" applyBorder="1" applyAlignment="1">
      <alignment vertical="center"/>
    </xf>
    <xf numFmtId="38" fontId="25" fillId="0" borderId="3" xfId="2" applyFont="1" applyBorder="1" applyAlignment="1">
      <alignment vertical="center"/>
    </xf>
    <xf numFmtId="38" fontId="22" fillId="0" borderId="29" xfId="2" applyFont="1" applyBorder="1" applyAlignment="1">
      <alignment horizontal="center" vertical="center"/>
    </xf>
    <xf numFmtId="38" fontId="22" fillId="0" borderId="32" xfId="2" applyFont="1" applyBorder="1" applyAlignment="1">
      <alignment horizontal="center" vertical="center"/>
    </xf>
    <xf numFmtId="181" fontId="22" fillId="0" borderId="31" xfId="2" applyNumberFormat="1" applyFont="1" applyBorder="1" applyAlignment="1">
      <alignment horizontal="center" vertical="center"/>
    </xf>
    <xf numFmtId="181" fontId="22" fillId="0" borderId="1" xfId="2" applyNumberFormat="1" applyFont="1" applyBorder="1" applyAlignment="1">
      <alignment horizontal="center" vertical="center"/>
    </xf>
    <xf numFmtId="181" fontId="22" fillId="0" borderId="30" xfId="2" applyNumberFormat="1" applyFont="1" applyBorder="1" applyAlignment="1">
      <alignment horizontal="center" vertical="center"/>
    </xf>
    <xf numFmtId="181" fontId="22" fillId="0" borderId="33" xfId="2" applyNumberFormat="1" applyFont="1" applyBorder="1" applyAlignment="1">
      <alignment horizontal="center" vertical="center"/>
    </xf>
    <xf numFmtId="181" fontId="22" fillId="0" borderId="29" xfId="2" applyNumberFormat="1" applyFont="1" applyBorder="1" applyAlignment="1">
      <alignment horizontal="center" vertical="center"/>
    </xf>
    <xf numFmtId="181" fontId="22" fillId="0" borderId="32" xfId="2" applyNumberFormat="1" applyFont="1" applyBorder="1" applyAlignment="1">
      <alignment horizontal="center" vertical="center"/>
    </xf>
    <xf numFmtId="181" fontId="22" fillId="0" borderId="75" xfId="2" applyNumberFormat="1" applyFont="1" applyBorder="1" applyAlignment="1">
      <alignment horizontal="center" vertical="center"/>
    </xf>
    <xf numFmtId="181" fontId="22" fillId="0" borderId="76" xfId="2" applyNumberFormat="1" applyFont="1" applyBorder="1" applyAlignment="1">
      <alignment horizontal="center" vertical="center"/>
    </xf>
    <xf numFmtId="181" fontId="22" fillId="0" borderId="74" xfId="2" applyNumberFormat="1" applyFont="1" applyBorder="1" applyAlignment="1">
      <alignment horizontal="center" vertical="center"/>
    </xf>
    <xf numFmtId="181" fontId="22" fillId="0" borderId="77" xfId="2" applyNumberFormat="1" applyFont="1" applyBorder="1" applyAlignment="1">
      <alignment horizontal="center" vertical="center"/>
    </xf>
    <xf numFmtId="181" fontId="22" fillId="0" borderId="23" xfId="2" applyNumberFormat="1" applyFont="1" applyBorder="1" applyAlignment="1">
      <alignment horizontal="center" vertical="center"/>
    </xf>
    <xf numFmtId="181" fontId="22" fillId="0" borderId="22" xfId="2" applyNumberFormat="1" applyFont="1" applyBorder="1" applyAlignment="1">
      <alignment horizontal="center" vertical="center"/>
    </xf>
    <xf numFmtId="3" fontId="22" fillId="0" borderId="19" xfId="2" applyNumberFormat="1" applyFont="1" applyFill="1" applyBorder="1" applyAlignment="1">
      <alignment vertical="center"/>
    </xf>
    <xf numFmtId="3" fontId="22" fillId="0" borderId="71" xfId="2" applyNumberFormat="1" applyFont="1" applyFill="1" applyBorder="1" applyAlignment="1">
      <alignment vertical="center"/>
    </xf>
    <xf numFmtId="3" fontId="22" fillId="0" borderId="16" xfId="2" applyNumberFormat="1" applyFont="1" applyFill="1" applyBorder="1" applyAlignment="1">
      <alignment vertical="center"/>
    </xf>
    <xf numFmtId="3" fontId="22" fillId="0" borderId="70" xfId="2" applyNumberFormat="1" applyFont="1" applyFill="1" applyBorder="1" applyAlignment="1">
      <alignment vertical="center"/>
    </xf>
    <xf numFmtId="181" fontId="22" fillId="0" borderId="58" xfId="2" applyNumberFormat="1" applyFont="1" applyBorder="1" applyAlignment="1">
      <alignment horizontal="center" vertical="center"/>
    </xf>
    <xf numFmtId="181" fontId="22" fillId="0" borderId="26" xfId="2" applyNumberFormat="1" applyFont="1" applyBorder="1" applyAlignment="1">
      <alignment horizontal="center" vertical="center"/>
    </xf>
    <xf numFmtId="10" fontId="22" fillId="0" borderId="20" xfId="2" applyNumberFormat="1" applyFont="1" applyBorder="1" applyAlignment="1">
      <alignment horizontal="center" vertical="center" wrapText="1"/>
    </xf>
    <xf numFmtId="181" fontId="22" fillId="0" borderId="20" xfId="2" applyNumberFormat="1" applyFont="1" applyBorder="1" applyAlignment="1">
      <alignment horizontal="center" vertical="center"/>
    </xf>
    <xf numFmtId="180" fontId="22" fillId="0" borderId="19" xfId="2" applyNumberFormat="1" applyFont="1" applyBorder="1" applyAlignment="1">
      <alignment vertical="center" wrapText="1"/>
    </xf>
    <xf numFmtId="3" fontId="22" fillId="0" borderId="14" xfId="2" applyNumberFormat="1" applyFont="1" applyBorder="1" applyAlignment="1">
      <alignment vertical="center"/>
    </xf>
    <xf numFmtId="38" fontId="22" fillId="0" borderId="34" xfId="2" applyFont="1" applyBorder="1" applyAlignment="1">
      <alignment horizontal="center" vertical="center"/>
    </xf>
    <xf numFmtId="181" fontId="22" fillId="0" borderId="59" xfId="2" applyNumberFormat="1" applyFont="1" applyBorder="1" applyAlignment="1">
      <alignment horizontal="center" vertical="center"/>
    </xf>
    <xf numFmtId="181" fontId="22" fillId="0" borderId="31" xfId="2" applyNumberFormat="1" applyFont="1" applyBorder="1" applyAlignment="1">
      <alignment horizontal="center" vertical="center" wrapText="1"/>
    </xf>
    <xf numFmtId="181" fontId="22" fillId="0" borderId="1" xfId="2" applyNumberFormat="1" applyFont="1" applyBorder="1" applyAlignment="1">
      <alignment horizontal="center" vertical="center" wrapText="1"/>
    </xf>
    <xf numFmtId="181" fontId="22" fillId="0" borderId="23" xfId="2" applyNumberFormat="1" applyFont="1" applyBorder="1" applyAlignment="1">
      <alignment horizontal="center" vertical="center" wrapText="1"/>
    </xf>
    <xf numFmtId="181" fontId="22" fillId="0" borderId="22" xfId="2" applyNumberFormat="1" applyFont="1" applyBorder="1" applyAlignment="1">
      <alignment horizontal="center" vertical="center" wrapText="1"/>
    </xf>
    <xf numFmtId="3" fontId="22" fillId="0" borderId="34" xfId="2" applyNumberFormat="1" applyFont="1" applyBorder="1" applyAlignment="1">
      <alignment vertical="center"/>
    </xf>
    <xf numFmtId="38" fontId="22" fillId="0" borderId="24" xfId="1" applyFont="1" applyBorder="1" applyAlignment="1">
      <alignment horizontal="center" vertical="center" wrapText="1"/>
    </xf>
    <xf numFmtId="38" fontId="22" fillId="0" borderId="26" xfId="1" applyFont="1" applyBorder="1" applyAlignment="1">
      <alignment horizontal="center" vertical="center" wrapText="1"/>
    </xf>
    <xf numFmtId="38" fontId="22" fillId="0" borderId="59" xfId="1" applyFont="1" applyBorder="1" applyAlignment="1">
      <alignment horizontal="center" vertical="center"/>
    </xf>
    <xf numFmtId="38" fontId="22" fillId="0" borderId="20" xfId="1" applyFont="1" applyBorder="1" applyAlignment="1">
      <alignment horizontal="center" vertical="center"/>
    </xf>
    <xf numFmtId="38" fontId="0" fillId="0" borderId="59" xfId="1" applyFont="1" applyBorder="1" applyAlignment="1">
      <alignment horizontal="center" vertical="center" wrapText="1"/>
    </xf>
    <xf numFmtId="38" fontId="22" fillId="0" borderId="20" xfId="1" applyFont="1" applyBorder="1" applyAlignment="1">
      <alignment horizontal="center" vertical="center" wrapText="1"/>
    </xf>
    <xf numFmtId="38" fontId="33" fillId="0" borderId="59" xfId="1" applyFont="1" applyBorder="1" applyAlignment="1">
      <alignment horizontal="center" vertical="center" wrapText="1"/>
    </xf>
    <xf numFmtId="38" fontId="33" fillId="0" borderId="20" xfId="1" applyFont="1" applyBorder="1" applyAlignment="1">
      <alignment horizontal="center" vertical="center" wrapText="1"/>
    </xf>
    <xf numFmtId="38" fontId="22" fillId="0" borderId="57" xfId="1" applyFont="1" applyBorder="1" applyAlignment="1">
      <alignment horizontal="center" vertical="center" wrapText="1"/>
    </xf>
    <xf numFmtId="38" fontId="22" fillId="0" borderId="58" xfId="1" applyFont="1" applyBorder="1" applyAlignment="1">
      <alignment horizontal="center" vertical="center" wrapText="1"/>
    </xf>
    <xf numFmtId="0" fontId="27" fillId="0" borderId="31" xfId="0" applyFont="1" applyBorder="1" applyAlignment="1">
      <alignment horizontal="center" vertical="center" wrapText="1"/>
    </xf>
    <xf numFmtId="0" fontId="27" fillId="0" borderId="14" xfId="0" applyFont="1" applyBorder="1" applyAlignment="1">
      <alignment horizontal="center" vertical="center" wrapText="1"/>
    </xf>
    <xf numFmtId="0" fontId="3" fillId="0" borderId="59" xfId="0" applyFont="1" applyBorder="1" applyAlignment="1">
      <alignment horizontal="center" vertical="center" wrapText="1"/>
    </xf>
    <xf numFmtId="0" fontId="33" fillId="0" borderId="20" xfId="0" applyFont="1" applyBorder="1" applyAlignment="1">
      <alignment horizontal="center" vertical="center" wrapText="1"/>
    </xf>
    <xf numFmtId="38" fontId="27" fillId="0" borderId="30" xfId="1" applyFont="1" applyBorder="1" applyAlignment="1">
      <alignment horizontal="center" vertical="center" wrapText="1"/>
    </xf>
    <xf numFmtId="38" fontId="27" fillId="0" borderId="40" xfId="1" applyFont="1" applyBorder="1" applyAlignment="1">
      <alignment horizontal="center" vertical="center" wrapText="1"/>
    </xf>
    <xf numFmtId="38" fontId="22" fillId="0" borderId="59" xfId="1" applyFont="1" applyBorder="1" applyAlignment="1">
      <alignment horizontal="center" vertical="center" wrapText="1"/>
    </xf>
    <xf numFmtId="0" fontId="27" fillId="0" borderId="29" xfId="0" applyFont="1" applyBorder="1" applyAlignment="1">
      <alignment horizontal="center" vertical="center" wrapText="1"/>
    </xf>
    <xf numFmtId="0" fontId="27" fillId="0" borderId="34" xfId="0" applyFont="1" applyBorder="1" applyAlignment="1">
      <alignment horizontal="center" vertical="center" wrapText="1"/>
    </xf>
    <xf numFmtId="0" fontId="22" fillId="0" borderId="11" xfId="3" applyFont="1" applyBorder="1" applyAlignment="1">
      <alignment horizontal="left" vertical="center"/>
    </xf>
    <xf numFmtId="38" fontId="22" fillId="0" borderId="1" xfId="2" applyFont="1" applyFill="1" applyBorder="1" applyAlignment="1">
      <alignment vertical="center" shrinkToFit="1"/>
    </xf>
    <xf numFmtId="38" fontId="22" fillId="0" borderId="13" xfId="2" applyFont="1" applyFill="1" applyBorder="1" applyAlignment="1">
      <alignment vertical="center" wrapText="1" shrinkToFit="1"/>
    </xf>
    <xf numFmtId="38" fontId="22" fillId="0" borderId="3" xfId="2" applyFont="1" applyFill="1" applyBorder="1" applyAlignment="1">
      <alignment vertical="center" wrapText="1" shrinkToFit="1"/>
    </xf>
    <xf numFmtId="38" fontId="22" fillId="0" borderId="2" xfId="2" applyFont="1" applyFill="1" applyBorder="1" applyAlignment="1">
      <alignment vertical="center" wrapText="1" shrinkToFit="1"/>
    </xf>
    <xf numFmtId="180" fontId="22" fillId="0" borderId="29" xfId="2" applyNumberFormat="1" applyFont="1" applyBorder="1" applyAlignment="1">
      <alignment horizontal="center" vertical="center"/>
    </xf>
    <xf numFmtId="180" fontId="22" fillId="0" borderId="32" xfId="2" applyNumberFormat="1" applyFont="1" applyBorder="1" applyAlignment="1">
      <alignment horizontal="center" vertical="center"/>
    </xf>
    <xf numFmtId="181" fontId="22" fillId="0" borderId="14" xfId="2" applyNumberFormat="1" applyFont="1" applyBorder="1" applyAlignment="1">
      <alignment horizontal="center" vertical="center"/>
    </xf>
    <xf numFmtId="180" fontId="22" fillId="0" borderId="34" xfId="2" applyNumberFormat="1" applyFont="1" applyBorder="1" applyAlignment="1">
      <alignment horizontal="center" vertical="center"/>
    </xf>
    <xf numFmtId="38" fontId="22" fillId="0" borderId="24" xfId="1" applyFont="1" applyBorder="1" applyAlignment="1">
      <alignment horizontal="center" vertical="center" wrapText="1" shrinkToFit="1"/>
    </xf>
    <xf numFmtId="38" fontId="22" fillId="0" borderId="26" xfId="1" applyFont="1" applyBorder="1" applyAlignment="1">
      <alignment horizontal="center" vertical="center" wrapText="1" shrinkToFit="1"/>
    </xf>
    <xf numFmtId="0" fontId="8" fillId="0" borderId="31" xfId="0" applyFont="1" applyBorder="1" applyAlignment="1">
      <alignment horizontal="center" vertical="center" wrapText="1"/>
    </xf>
    <xf numFmtId="3" fontId="22" fillId="0" borderId="57" xfId="1" applyNumberFormat="1" applyFont="1" applyBorder="1" applyAlignment="1">
      <alignment vertical="center"/>
    </xf>
    <xf numFmtId="3" fontId="22" fillId="0" borderId="73" xfId="1" applyNumberFormat="1" applyFont="1" applyBorder="1" applyAlignment="1">
      <alignment vertical="center"/>
    </xf>
    <xf numFmtId="3" fontId="22" fillId="0" borderId="24" xfId="1" applyNumberFormat="1" applyFont="1" applyBorder="1" applyAlignment="1">
      <alignment vertical="center" wrapText="1"/>
    </xf>
    <xf numFmtId="3" fontId="22" fillId="0" borderId="25" xfId="1" applyNumberFormat="1" applyFont="1" applyBorder="1" applyAlignment="1">
      <alignment vertical="center" wrapText="1"/>
    </xf>
    <xf numFmtId="3" fontId="22" fillId="0" borderId="59" xfId="1" applyNumberFormat="1" applyFont="1" applyBorder="1" applyAlignment="1">
      <alignment vertical="center" wrapText="1"/>
    </xf>
    <xf numFmtId="3" fontId="22" fillId="0" borderId="21" xfId="1" applyNumberFormat="1" applyFont="1" applyBorder="1" applyAlignment="1">
      <alignment vertical="center" wrapText="1"/>
    </xf>
    <xf numFmtId="10" fontId="22" fillId="0" borderId="59" xfId="1" applyNumberFormat="1" applyFont="1" applyBorder="1" applyAlignment="1">
      <alignment horizontal="center" vertical="center"/>
    </xf>
    <xf numFmtId="10" fontId="22" fillId="0" borderId="21" xfId="1" applyNumberFormat="1" applyFont="1" applyBorder="1" applyAlignment="1">
      <alignment horizontal="center" vertical="center"/>
    </xf>
    <xf numFmtId="10" fontId="22" fillId="0" borderId="59" xfId="1" applyNumberFormat="1" applyFont="1" applyBorder="1" applyAlignment="1">
      <alignment horizontal="center" vertical="center" wrapText="1"/>
    </xf>
    <xf numFmtId="10" fontId="22" fillId="0" borderId="21" xfId="1" applyNumberFormat="1" applyFont="1" applyBorder="1" applyAlignment="1">
      <alignment horizontal="center" vertical="center" wrapText="1"/>
    </xf>
    <xf numFmtId="181" fontId="22" fillId="0" borderId="59" xfId="1" applyNumberFormat="1" applyFont="1" applyBorder="1" applyAlignment="1">
      <alignment horizontal="center" vertical="center"/>
    </xf>
    <xf numFmtId="181" fontId="22" fillId="0" borderId="21" xfId="1" applyNumberFormat="1" applyFont="1" applyBorder="1" applyAlignment="1">
      <alignment horizontal="center" vertical="center"/>
    </xf>
    <xf numFmtId="181" fontId="22" fillId="0" borderId="24" xfId="1" applyNumberFormat="1" applyFont="1" applyBorder="1" applyAlignment="1">
      <alignment horizontal="center" vertical="center"/>
    </xf>
    <xf numFmtId="181" fontId="22" fillId="0" borderId="25" xfId="1" applyNumberFormat="1" applyFont="1" applyBorder="1" applyAlignment="1">
      <alignment horizontal="center" vertical="center"/>
    </xf>
    <xf numFmtId="3" fontId="22" fillId="0" borderId="74" xfId="1" applyNumberFormat="1" applyFont="1" applyBorder="1" applyAlignment="1">
      <alignment vertical="center" wrapText="1"/>
    </xf>
    <xf numFmtId="3" fontId="22" fillId="0" borderId="77" xfId="1" applyNumberFormat="1" applyFont="1" applyBorder="1" applyAlignment="1">
      <alignment vertical="center" wrapText="1"/>
    </xf>
    <xf numFmtId="3" fontId="22" fillId="0" borderId="23" xfId="1" applyNumberFormat="1" applyFont="1" applyBorder="1" applyAlignment="1">
      <alignment vertical="center" wrapText="1"/>
    </xf>
    <xf numFmtId="3" fontId="22" fillId="0" borderId="22" xfId="1" applyNumberFormat="1" applyFont="1" applyBorder="1" applyAlignment="1">
      <alignment vertical="center" wrapText="1"/>
    </xf>
    <xf numFmtId="3" fontId="22" fillId="0" borderId="75" xfId="1" applyNumberFormat="1" applyFont="1" applyBorder="1" applyAlignment="1">
      <alignment vertical="center"/>
    </xf>
    <xf numFmtId="3" fontId="22" fillId="0" borderId="76" xfId="1" applyNumberFormat="1" applyFont="1" applyBorder="1" applyAlignment="1">
      <alignment vertical="center"/>
    </xf>
    <xf numFmtId="181" fontId="22" fillId="0" borderId="74" xfId="1" applyNumberFormat="1" applyFont="1" applyBorder="1" applyAlignment="1">
      <alignment horizontal="center" vertical="center"/>
    </xf>
    <xf numFmtId="181" fontId="22" fillId="0" borderId="77" xfId="1" applyNumberFormat="1" applyFont="1" applyBorder="1" applyAlignment="1">
      <alignment horizontal="center" vertical="center"/>
    </xf>
    <xf numFmtId="10" fontId="22" fillId="0" borderId="23" xfId="1" applyNumberFormat="1" applyFont="1" applyBorder="1" applyAlignment="1">
      <alignment horizontal="center" vertical="center"/>
    </xf>
    <xf numFmtId="10" fontId="22" fillId="0" borderId="22" xfId="1" applyNumberFormat="1" applyFont="1" applyBorder="1" applyAlignment="1">
      <alignment horizontal="center" vertical="center"/>
    </xf>
    <xf numFmtId="10" fontId="22" fillId="0" borderId="23" xfId="1" applyNumberFormat="1" applyFont="1" applyBorder="1" applyAlignment="1">
      <alignment horizontal="center" vertical="center" wrapText="1"/>
    </xf>
    <xf numFmtId="10" fontId="22" fillId="0" borderId="22" xfId="1" applyNumberFormat="1" applyFont="1" applyBorder="1" applyAlignment="1">
      <alignment horizontal="center" vertical="center" wrapText="1"/>
    </xf>
    <xf numFmtId="181" fontId="22" fillId="0" borderId="23" xfId="1" applyNumberFormat="1" applyFont="1" applyBorder="1" applyAlignment="1">
      <alignment horizontal="center" vertical="center"/>
    </xf>
    <xf numFmtId="181" fontId="22" fillId="0" borderId="22" xfId="1" applyNumberFormat="1" applyFont="1" applyBorder="1" applyAlignment="1">
      <alignment horizontal="center" vertical="center"/>
    </xf>
    <xf numFmtId="3" fontId="22" fillId="0" borderId="20" xfId="1" applyNumberFormat="1" applyFont="1" applyBorder="1" applyAlignment="1">
      <alignment vertical="center" wrapText="1"/>
    </xf>
    <xf numFmtId="3" fontId="22" fillId="0" borderId="26" xfId="1" applyNumberFormat="1" applyFont="1" applyBorder="1" applyAlignment="1">
      <alignment vertical="center" wrapText="1"/>
    </xf>
    <xf numFmtId="3" fontId="22" fillId="0" borderId="58" xfId="1" applyNumberFormat="1" applyFont="1" applyBorder="1" applyAlignment="1">
      <alignment vertical="center"/>
    </xf>
    <xf numFmtId="10" fontId="22" fillId="0" borderId="20" xfId="1" applyNumberFormat="1" applyFont="1" applyBorder="1" applyAlignment="1">
      <alignment horizontal="center" vertical="center"/>
    </xf>
    <xf numFmtId="10" fontId="22" fillId="0" borderId="20" xfId="1" applyNumberFormat="1" applyFont="1" applyBorder="1" applyAlignment="1">
      <alignment horizontal="center" vertical="center" wrapText="1"/>
    </xf>
    <xf numFmtId="181" fontId="22" fillId="0" borderId="20" xfId="1" applyNumberFormat="1" applyFont="1" applyBorder="1" applyAlignment="1">
      <alignment horizontal="center" vertical="center"/>
    </xf>
    <xf numFmtId="38" fontId="22" fillId="0" borderId="11" xfId="3" applyNumberFormat="1" applyFont="1" applyBorder="1" applyAlignment="1">
      <alignment horizontal="left" vertical="center"/>
    </xf>
    <xf numFmtId="3" fontId="22" fillId="0" borderId="1" xfId="1" applyNumberFormat="1" applyFont="1" applyBorder="1" applyAlignment="1">
      <alignment vertical="center" wrapText="1"/>
    </xf>
    <xf numFmtId="3" fontId="22" fillId="0" borderId="74" xfId="2" applyNumberFormat="1" applyFont="1" applyBorder="1" applyAlignment="1">
      <alignment vertical="center"/>
    </xf>
    <xf numFmtId="3" fontId="22" fillId="0" borderId="77" xfId="2" applyNumberFormat="1" applyFont="1" applyBorder="1" applyAlignment="1">
      <alignment vertical="center"/>
    </xf>
    <xf numFmtId="3" fontId="22" fillId="0" borderId="14" xfId="1" applyNumberFormat="1" applyFont="1" applyBorder="1" applyAlignment="1">
      <alignment vertical="center" wrapText="1"/>
    </xf>
    <xf numFmtId="3" fontId="22" fillId="0" borderId="26" xfId="2" applyNumberFormat="1" applyFont="1" applyBorder="1" applyAlignment="1">
      <alignment vertical="center"/>
    </xf>
    <xf numFmtId="0" fontId="0" fillId="0" borderId="1" xfId="0" applyBorder="1" applyAlignment="1">
      <alignment horizontal="center" vertical="center" textRotation="255"/>
    </xf>
  </cellXfs>
  <cellStyles count="4">
    <cellStyle name="桁区切り" xfId="1" builtinId="6"/>
    <cellStyle name="桁区切り 2" xfId="2"/>
    <cellStyle name="標準" xfId="0" builtinId="0"/>
    <cellStyle name="標準 2" xfId="3"/>
  </cellStyles>
  <dxfs count="15">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ont>
        <color theme="0"/>
      </font>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285750</xdr:colOff>
      <xdr:row>0</xdr:row>
      <xdr:rowOff>133350</xdr:rowOff>
    </xdr:from>
    <xdr:to>
      <xdr:col>10</xdr:col>
      <xdr:colOff>2266950</xdr:colOff>
      <xdr:row>6</xdr:row>
      <xdr:rowOff>114300</xdr:rowOff>
    </xdr:to>
    <xdr:sp macro="" textlink="">
      <xdr:nvSpPr>
        <xdr:cNvPr id="2" name="角丸四角形吹き出し 1"/>
        <xdr:cNvSpPr/>
      </xdr:nvSpPr>
      <xdr:spPr>
        <a:xfrm>
          <a:off x="5743575" y="133350"/>
          <a:ext cx="5600700" cy="1028700"/>
        </a:xfrm>
        <a:prstGeom prst="wedgeRoundRectCallout">
          <a:avLst>
            <a:gd name="adj1" fmla="val -18458"/>
            <a:gd name="adj2" fmla="val 449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このシートは様式ではありません。</a:t>
          </a:r>
          <a:endParaRPr kumimoji="1" lang="en-US" altLang="ja-JP" sz="1100"/>
        </a:p>
        <a:p>
          <a:pPr algn="l"/>
          <a:r>
            <a:rPr kumimoji="1" lang="ja-JP" altLang="en-US" sz="1100"/>
            <a:t>基礎情報を入力するシートになります。</a:t>
          </a:r>
          <a:endParaRPr kumimoji="1" lang="en-US" altLang="ja-JP" sz="1100"/>
        </a:p>
        <a:p>
          <a:pPr algn="l"/>
          <a:r>
            <a:rPr kumimoji="1" lang="ja-JP" altLang="en-US" sz="1100"/>
            <a:t>該当する項目について個別の建築物ごとに情報を入力（クリーム色のセル部分）するイメージにしています。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142875</xdr:colOff>
      <xdr:row>9</xdr:row>
      <xdr:rowOff>35719</xdr:rowOff>
    </xdr:from>
    <xdr:to>
      <xdr:col>24</xdr:col>
      <xdr:colOff>785813</xdr:colOff>
      <xdr:row>11</xdr:row>
      <xdr:rowOff>121444</xdr:rowOff>
    </xdr:to>
    <xdr:sp macro="" textlink="">
      <xdr:nvSpPr>
        <xdr:cNvPr id="2" name="角丸四角形吹き出し 1"/>
        <xdr:cNvSpPr/>
      </xdr:nvSpPr>
      <xdr:spPr>
        <a:xfrm>
          <a:off x="15787688" y="2702719"/>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95250</xdr:colOff>
      <xdr:row>9</xdr:row>
      <xdr:rowOff>0</xdr:rowOff>
    </xdr:from>
    <xdr:to>
      <xdr:col>24</xdr:col>
      <xdr:colOff>738188</xdr:colOff>
      <xdr:row>11</xdr:row>
      <xdr:rowOff>85725</xdr:rowOff>
    </xdr:to>
    <xdr:sp macro="" textlink="">
      <xdr:nvSpPr>
        <xdr:cNvPr id="3" name="角丸四角形吹き出し 2"/>
        <xdr:cNvSpPr/>
      </xdr:nvSpPr>
      <xdr:spPr>
        <a:xfrm>
          <a:off x="15725775" y="2667000"/>
          <a:ext cx="2566988"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107157</xdr:colOff>
      <xdr:row>8</xdr:row>
      <xdr:rowOff>273843</xdr:rowOff>
    </xdr:from>
    <xdr:to>
      <xdr:col>24</xdr:col>
      <xdr:colOff>750095</xdr:colOff>
      <xdr:row>11</xdr:row>
      <xdr:rowOff>73818</xdr:rowOff>
    </xdr:to>
    <xdr:sp macro="" textlink="">
      <xdr:nvSpPr>
        <xdr:cNvPr id="2" name="角丸四角形吹き出し 1"/>
        <xdr:cNvSpPr/>
      </xdr:nvSpPr>
      <xdr:spPr>
        <a:xfrm>
          <a:off x="15751970" y="2655093"/>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154782</xdr:colOff>
      <xdr:row>9</xdr:row>
      <xdr:rowOff>0</xdr:rowOff>
    </xdr:from>
    <xdr:to>
      <xdr:col>24</xdr:col>
      <xdr:colOff>797720</xdr:colOff>
      <xdr:row>11</xdr:row>
      <xdr:rowOff>85725</xdr:rowOff>
    </xdr:to>
    <xdr:sp macro="" textlink="">
      <xdr:nvSpPr>
        <xdr:cNvPr id="2" name="角丸四角形吹き出し 1"/>
        <xdr:cNvSpPr/>
      </xdr:nvSpPr>
      <xdr:spPr>
        <a:xfrm>
          <a:off x="15799595" y="26670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190500</xdr:colOff>
      <xdr:row>23</xdr:row>
      <xdr:rowOff>0</xdr:rowOff>
    </xdr:from>
    <xdr:to>
      <xdr:col>16</xdr:col>
      <xdr:colOff>285750</xdr:colOff>
      <xdr:row>23</xdr:row>
      <xdr:rowOff>357187</xdr:rowOff>
    </xdr:to>
    <xdr:sp macro="" textlink="">
      <xdr:nvSpPr>
        <xdr:cNvPr id="2" name="角丸四角形吹き出し 1"/>
        <xdr:cNvSpPr/>
      </xdr:nvSpPr>
      <xdr:spPr>
        <a:xfrm>
          <a:off x="8215313" y="46672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119063</xdr:colOff>
      <xdr:row>9</xdr:row>
      <xdr:rowOff>0</xdr:rowOff>
    </xdr:from>
    <xdr:to>
      <xdr:col>24</xdr:col>
      <xdr:colOff>762001</xdr:colOff>
      <xdr:row>11</xdr:row>
      <xdr:rowOff>85725</xdr:rowOff>
    </xdr:to>
    <xdr:sp macro="" textlink="">
      <xdr:nvSpPr>
        <xdr:cNvPr id="2" name="角丸四角形吹き出し 1"/>
        <xdr:cNvSpPr/>
      </xdr:nvSpPr>
      <xdr:spPr>
        <a:xfrm>
          <a:off x="15763876" y="26670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142875</xdr:colOff>
      <xdr:row>13</xdr:row>
      <xdr:rowOff>11906</xdr:rowOff>
    </xdr:from>
    <xdr:to>
      <xdr:col>16</xdr:col>
      <xdr:colOff>238125</xdr:colOff>
      <xdr:row>13</xdr:row>
      <xdr:rowOff>369093</xdr:rowOff>
    </xdr:to>
    <xdr:sp macro="" textlink="">
      <xdr:nvSpPr>
        <xdr:cNvPr id="2" name="角丸四角形吹き出し 1"/>
        <xdr:cNvSpPr/>
      </xdr:nvSpPr>
      <xdr:spPr>
        <a:xfrm>
          <a:off x="8167688" y="4131469"/>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twoCellAnchor>
    <xdr:from>
      <xdr:col>12</xdr:col>
      <xdr:colOff>190500</xdr:colOff>
      <xdr:row>23</xdr:row>
      <xdr:rowOff>0</xdr:rowOff>
    </xdr:from>
    <xdr:to>
      <xdr:col>16</xdr:col>
      <xdr:colOff>285750</xdr:colOff>
      <xdr:row>23</xdr:row>
      <xdr:rowOff>357187</xdr:rowOff>
    </xdr:to>
    <xdr:sp macro="" textlink="">
      <xdr:nvSpPr>
        <xdr:cNvPr id="3" name="角丸四角形吹き出し 2"/>
        <xdr:cNvSpPr/>
      </xdr:nvSpPr>
      <xdr:spPr>
        <a:xfrm>
          <a:off x="8229600" y="773430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638175</xdr:colOff>
      <xdr:row>7</xdr:row>
      <xdr:rowOff>47625</xdr:rowOff>
    </xdr:to>
    <xdr:sp macro="" textlink="">
      <xdr:nvSpPr>
        <xdr:cNvPr id="2" name="角丸四角形吹き出し 1"/>
        <xdr:cNvSpPr/>
      </xdr:nvSpPr>
      <xdr:spPr>
        <a:xfrm>
          <a:off x="7924800" y="7239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耐震診断に係る事業実施計画書</a:t>
          </a:r>
          <a:endParaRPr lang="ja-JP" altLang="ja-JP">
            <a:effectLst/>
          </a:endParaRPr>
        </a:p>
        <a:p>
          <a:r>
            <a:rPr kumimoji="1" lang="ja-JP" altLang="ja-JP" sz="1100">
              <a:solidFill>
                <a:schemeClr val="lt1"/>
              </a:solidFill>
              <a:effectLst/>
              <a:latin typeface="+mn-lt"/>
              <a:ea typeface="+mn-ea"/>
              <a:cs typeface="+mn-cs"/>
            </a:rPr>
            <a:t>クリーム色のセルに必要事項を記入</a:t>
          </a:r>
          <a:endParaRPr lang="ja-JP" altLang="ja-JP">
            <a:effectLst/>
          </a:endParaRPr>
        </a:p>
        <a:p>
          <a:pPr algn="l">
            <a:lnSpc>
              <a:spcPts val="1200"/>
            </a:lnSpc>
          </a:pPr>
          <a:endParaRPr kumimoji="1" lang="ja-JP" altLang="en-US" sz="1100"/>
        </a:p>
      </xdr:txBody>
    </xdr:sp>
    <xdr:clientData/>
  </xdr:twoCellAnchor>
  <xdr:twoCellAnchor>
    <xdr:from>
      <xdr:col>12</xdr:col>
      <xdr:colOff>57150</xdr:colOff>
      <xdr:row>9</xdr:row>
      <xdr:rowOff>104775</xdr:rowOff>
    </xdr:from>
    <xdr:to>
      <xdr:col>16</xdr:col>
      <xdr:colOff>0</xdr:colOff>
      <xdr:row>11</xdr:row>
      <xdr:rowOff>119062</xdr:rowOff>
    </xdr:to>
    <xdr:sp macro="" textlink="">
      <xdr:nvSpPr>
        <xdr:cNvPr id="4" name="角丸四角形吹き出し 3"/>
        <xdr:cNvSpPr/>
      </xdr:nvSpPr>
      <xdr:spPr>
        <a:xfrm>
          <a:off x="7943850" y="1990725"/>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647700</xdr:colOff>
      <xdr:row>7</xdr:row>
      <xdr:rowOff>47625</xdr:rowOff>
    </xdr:to>
    <xdr:sp macro="" textlink="">
      <xdr:nvSpPr>
        <xdr:cNvPr id="2" name="角丸四角形吹き出し 1"/>
        <xdr:cNvSpPr/>
      </xdr:nvSpPr>
      <xdr:spPr>
        <a:xfrm>
          <a:off x="7924800" y="723900"/>
          <a:ext cx="2581275"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耐震診断に係る事業実施計画書</a:t>
          </a:r>
          <a:endParaRPr kumimoji="1" lang="en-US" altLang="ja-JP" sz="1100"/>
        </a:p>
        <a:p>
          <a:pPr algn="l"/>
          <a:r>
            <a:rPr kumimoji="1" lang="ja-JP" altLang="en-US" sz="1100"/>
            <a:t>クリーム色のセルに必要事項を記入</a:t>
          </a:r>
        </a:p>
      </xdr:txBody>
    </xdr:sp>
    <xdr:clientData/>
  </xdr:twoCellAnchor>
  <xdr:twoCellAnchor>
    <xdr:from>
      <xdr:col>12</xdr:col>
      <xdr:colOff>9525</xdr:colOff>
      <xdr:row>10</xdr:row>
      <xdr:rowOff>133350</xdr:rowOff>
    </xdr:from>
    <xdr:to>
      <xdr:col>15</xdr:col>
      <xdr:colOff>609600</xdr:colOff>
      <xdr:row>11</xdr:row>
      <xdr:rowOff>319087</xdr:rowOff>
    </xdr:to>
    <xdr:sp macro="" textlink="">
      <xdr:nvSpPr>
        <xdr:cNvPr id="4" name="角丸四角形吹き出し 3"/>
        <xdr:cNvSpPr/>
      </xdr:nvSpPr>
      <xdr:spPr>
        <a:xfrm>
          <a:off x="7896225" y="21907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638175</xdr:colOff>
      <xdr:row>7</xdr:row>
      <xdr:rowOff>47625</xdr:rowOff>
    </xdr:to>
    <xdr:sp macro="" textlink="">
      <xdr:nvSpPr>
        <xdr:cNvPr id="2" name="角丸四角形吹き出し 1"/>
        <xdr:cNvSpPr/>
      </xdr:nvSpPr>
      <xdr:spPr>
        <a:xfrm>
          <a:off x="7924800" y="7239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耐震設計に係る事業実施計画書</a:t>
          </a:r>
          <a:endParaRPr lang="ja-JP" altLang="ja-JP">
            <a:effectLst/>
          </a:endParaRPr>
        </a:p>
        <a:p>
          <a:r>
            <a:rPr kumimoji="1" lang="ja-JP" altLang="ja-JP" sz="1100">
              <a:solidFill>
                <a:schemeClr val="lt1"/>
              </a:solidFill>
              <a:effectLst/>
              <a:latin typeface="+mn-lt"/>
              <a:ea typeface="+mn-ea"/>
              <a:cs typeface="+mn-cs"/>
            </a:rPr>
            <a:t>クリーム色のセルに必要事項を記入</a:t>
          </a:r>
          <a:endParaRPr lang="ja-JP" altLang="ja-JP">
            <a:effectLst/>
          </a:endParaRPr>
        </a:p>
        <a:p>
          <a:pPr algn="l">
            <a:lnSpc>
              <a:spcPts val="1200"/>
            </a:lnSpc>
          </a:pPr>
          <a:endParaRPr kumimoji="1" lang="ja-JP" altLang="en-US" sz="1100"/>
        </a:p>
      </xdr:txBody>
    </xdr:sp>
    <xdr:clientData/>
  </xdr:twoCellAnchor>
  <xdr:twoCellAnchor>
    <xdr:from>
      <xdr:col>12</xdr:col>
      <xdr:colOff>0</xdr:colOff>
      <xdr:row>8</xdr:row>
      <xdr:rowOff>0</xdr:rowOff>
    </xdr:from>
    <xdr:to>
      <xdr:col>15</xdr:col>
      <xdr:colOff>600075</xdr:colOff>
      <xdr:row>8</xdr:row>
      <xdr:rowOff>357187</xdr:rowOff>
    </xdr:to>
    <xdr:sp macro="" textlink="">
      <xdr:nvSpPr>
        <xdr:cNvPr id="3" name="角丸四角形吹き出し 2"/>
        <xdr:cNvSpPr/>
      </xdr:nvSpPr>
      <xdr:spPr>
        <a:xfrm>
          <a:off x="7886700" y="15049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638175</xdr:colOff>
      <xdr:row>7</xdr:row>
      <xdr:rowOff>47625</xdr:rowOff>
    </xdr:to>
    <xdr:sp macro="" textlink="">
      <xdr:nvSpPr>
        <xdr:cNvPr id="2" name="角丸四角形吹き出し 1"/>
        <xdr:cNvSpPr/>
      </xdr:nvSpPr>
      <xdr:spPr>
        <a:xfrm>
          <a:off x="7924800" y="7239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耐震設計に係る事業実施計画書</a:t>
          </a:r>
          <a:endParaRPr lang="ja-JP" altLang="ja-JP">
            <a:effectLst/>
          </a:endParaRPr>
        </a:p>
        <a:p>
          <a:r>
            <a:rPr kumimoji="1" lang="ja-JP" altLang="ja-JP" sz="1100">
              <a:solidFill>
                <a:schemeClr val="lt1"/>
              </a:solidFill>
              <a:effectLst/>
              <a:latin typeface="+mn-lt"/>
              <a:ea typeface="+mn-ea"/>
              <a:cs typeface="+mn-cs"/>
            </a:rPr>
            <a:t>クリーム色のセルに必要事項を記入</a:t>
          </a:r>
          <a:endParaRPr lang="ja-JP" altLang="ja-JP">
            <a:effectLst/>
          </a:endParaRPr>
        </a:p>
        <a:p>
          <a:pPr algn="l">
            <a:lnSpc>
              <a:spcPts val="1200"/>
            </a:lnSpc>
          </a:pPr>
          <a:endParaRPr kumimoji="1" lang="ja-JP" altLang="en-US" sz="1100"/>
        </a:p>
      </xdr:txBody>
    </xdr:sp>
    <xdr:clientData/>
  </xdr:twoCellAnchor>
  <xdr:twoCellAnchor>
    <xdr:from>
      <xdr:col>12</xdr:col>
      <xdr:colOff>0</xdr:colOff>
      <xdr:row>8</xdr:row>
      <xdr:rowOff>0</xdr:rowOff>
    </xdr:from>
    <xdr:to>
      <xdr:col>15</xdr:col>
      <xdr:colOff>600075</xdr:colOff>
      <xdr:row>8</xdr:row>
      <xdr:rowOff>357187</xdr:rowOff>
    </xdr:to>
    <xdr:sp macro="" textlink="">
      <xdr:nvSpPr>
        <xdr:cNvPr id="3" name="角丸四角形吹き出し 2"/>
        <xdr:cNvSpPr/>
      </xdr:nvSpPr>
      <xdr:spPr>
        <a:xfrm>
          <a:off x="7886700" y="15049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638175</xdr:colOff>
      <xdr:row>7</xdr:row>
      <xdr:rowOff>47625</xdr:rowOff>
    </xdr:to>
    <xdr:sp macro="" textlink="">
      <xdr:nvSpPr>
        <xdr:cNvPr id="2" name="角丸四角形吹き出し 1"/>
        <xdr:cNvSpPr/>
      </xdr:nvSpPr>
      <xdr:spPr>
        <a:xfrm>
          <a:off x="7924800" y="7239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耐震改修に係る事業実施計画書</a:t>
          </a:r>
          <a:endParaRPr lang="ja-JP" altLang="ja-JP">
            <a:effectLst/>
          </a:endParaRPr>
        </a:p>
        <a:p>
          <a:r>
            <a:rPr kumimoji="1" lang="ja-JP" altLang="ja-JP" sz="1100">
              <a:solidFill>
                <a:schemeClr val="lt1"/>
              </a:solidFill>
              <a:effectLst/>
              <a:latin typeface="+mn-lt"/>
              <a:ea typeface="+mn-ea"/>
              <a:cs typeface="+mn-cs"/>
            </a:rPr>
            <a:t>クリーム色のセルに必要事項を記入</a:t>
          </a:r>
          <a:endParaRPr lang="ja-JP" altLang="ja-JP">
            <a:effectLst/>
          </a:endParaRPr>
        </a:p>
        <a:p>
          <a:pPr algn="l">
            <a:lnSpc>
              <a:spcPts val="1200"/>
            </a:lnSpc>
          </a:pPr>
          <a:endParaRPr kumimoji="1" lang="ja-JP" altLang="en-US" sz="1100"/>
        </a:p>
      </xdr:txBody>
    </xdr:sp>
    <xdr:clientData/>
  </xdr:twoCellAnchor>
  <xdr:twoCellAnchor>
    <xdr:from>
      <xdr:col>12</xdr:col>
      <xdr:colOff>0</xdr:colOff>
      <xdr:row>8</xdr:row>
      <xdr:rowOff>0</xdr:rowOff>
    </xdr:from>
    <xdr:to>
      <xdr:col>15</xdr:col>
      <xdr:colOff>600075</xdr:colOff>
      <xdr:row>8</xdr:row>
      <xdr:rowOff>357187</xdr:rowOff>
    </xdr:to>
    <xdr:sp macro="" textlink="">
      <xdr:nvSpPr>
        <xdr:cNvPr id="4" name="角丸四角形吹き出し 3"/>
        <xdr:cNvSpPr/>
      </xdr:nvSpPr>
      <xdr:spPr>
        <a:xfrm>
          <a:off x="7886700" y="15049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38100</xdr:colOff>
      <xdr:row>4</xdr:row>
      <xdr:rowOff>38100</xdr:rowOff>
    </xdr:from>
    <xdr:to>
      <xdr:col>15</xdr:col>
      <xdr:colOff>638175</xdr:colOff>
      <xdr:row>7</xdr:row>
      <xdr:rowOff>47625</xdr:rowOff>
    </xdr:to>
    <xdr:sp macro="" textlink="">
      <xdr:nvSpPr>
        <xdr:cNvPr id="2" name="角丸四角形吹き出し 1"/>
        <xdr:cNvSpPr/>
      </xdr:nvSpPr>
      <xdr:spPr>
        <a:xfrm>
          <a:off x="7924800" y="723900"/>
          <a:ext cx="2571750"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耐震改修に係る事業実施計画書</a:t>
          </a:r>
          <a:endParaRPr lang="ja-JP" altLang="ja-JP">
            <a:effectLst/>
          </a:endParaRPr>
        </a:p>
        <a:p>
          <a:pPr>
            <a:lnSpc>
              <a:spcPts val="1300"/>
            </a:lnSpc>
          </a:pPr>
          <a:r>
            <a:rPr kumimoji="1" lang="ja-JP" altLang="ja-JP" sz="1100">
              <a:solidFill>
                <a:schemeClr val="lt1"/>
              </a:solidFill>
              <a:effectLst/>
              <a:latin typeface="+mn-lt"/>
              <a:ea typeface="+mn-ea"/>
              <a:cs typeface="+mn-cs"/>
            </a:rPr>
            <a:t>クリーム色のセルに必要事項を記入</a:t>
          </a:r>
          <a:endParaRPr lang="ja-JP" altLang="ja-JP">
            <a:effectLst/>
          </a:endParaRPr>
        </a:p>
        <a:p>
          <a:pPr algn="l">
            <a:lnSpc>
              <a:spcPts val="1200"/>
            </a:lnSpc>
          </a:pPr>
          <a:endParaRPr kumimoji="1" lang="ja-JP" altLang="en-US" sz="1100"/>
        </a:p>
      </xdr:txBody>
    </xdr:sp>
    <xdr:clientData/>
  </xdr:twoCellAnchor>
  <xdr:twoCellAnchor>
    <xdr:from>
      <xdr:col>12</xdr:col>
      <xdr:colOff>0</xdr:colOff>
      <xdr:row>8</xdr:row>
      <xdr:rowOff>0</xdr:rowOff>
    </xdr:from>
    <xdr:to>
      <xdr:col>15</xdr:col>
      <xdr:colOff>600075</xdr:colOff>
      <xdr:row>8</xdr:row>
      <xdr:rowOff>357187</xdr:rowOff>
    </xdr:to>
    <xdr:sp macro="" textlink="">
      <xdr:nvSpPr>
        <xdr:cNvPr id="4" name="角丸四角形吹き出し 3"/>
        <xdr:cNvSpPr/>
      </xdr:nvSpPr>
      <xdr:spPr>
        <a:xfrm>
          <a:off x="7886700" y="1504950"/>
          <a:ext cx="2571750"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142874</xdr:colOff>
      <xdr:row>8</xdr:row>
      <xdr:rowOff>273843</xdr:rowOff>
    </xdr:from>
    <xdr:to>
      <xdr:col>24</xdr:col>
      <xdr:colOff>785812</xdr:colOff>
      <xdr:row>11</xdr:row>
      <xdr:rowOff>73818</xdr:rowOff>
    </xdr:to>
    <xdr:sp macro="" textlink="">
      <xdr:nvSpPr>
        <xdr:cNvPr id="4" name="角丸四角形吹き出し 3"/>
        <xdr:cNvSpPr/>
      </xdr:nvSpPr>
      <xdr:spPr>
        <a:xfrm>
          <a:off x="15773399" y="2655093"/>
          <a:ext cx="2566988"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23</xdr:row>
      <xdr:rowOff>0</xdr:rowOff>
    </xdr:from>
    <xdr:to>
      <xdr:col>17</xdr:col>
      <xdr:colOff>369094</xdr:colOff>
      <xdr:row>23</xdr:row>
      <xdr:rowOff>357187</xdr:rowOff>
    </xdr:to>
    <xdr:sp macro="" textlink="">
      <xdr:nvSpPr>
        <xdr:cNvPr id="2" name="角丸四角形吹き出し 1"/>
        <xdr:cNvSpPr/>
      </xdr:nvSpPr>
      <xdr:spPr>
        <a:xfrm>
          <a:off x="8439150" y="7943850"/>
          <a:ext cx="2569369"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twoCellAnchor>
    <xdr:from>
      <xdr:col>14</xdr:col>
      <xdr:colOff>0</xdr:colOff>
      <xdr:row>21</xdr:row>
      <xdr:rowOff>0</xdr:rowOff>
    </xdr:from>
    <xdr:to>
      <xdr:col>17</xdr:col>
      <xdr:colOff>369094</xdr:colOff>
      <xdr:row>21</xdr:row>
      <xdr:rowOff>357187</xdr:rowOff>
    </xdr:to>
    <xdr:sp macro="" textlink="">
      <xdr:nvSpPr>
        <xdr:cNvPr id="3" name="角丸四角形吹き出し 2"/>
        <xdr:cNvSpPr/>
      </xdr:nvSpPr>
      <xdr:spPr>
        <a:xfrm>
          <a:off x="8439150" y="7181850"/>
          <a:ext cx="2569369" cy="357187"/>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申請のないページは、印刷しない。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59"/>
  <sheetViews>
    <sheetView tabSelected="1" view="pageBreakPreview" zoomScale="85" zoomScaleNormal="70" zoomScaleSheetLayoutView="85" workbookViewId="0"/>
  </sheetViews>
  <sheetFormatPr defaultRowHeight="13.5" x14ac:dyDescent="0.15"/>
  <cols>
    <col min="1" max="1" width="3.625" customWidth="1"/>
    <col min="3" max="3" width="32.75" customWidth="1"/>
    <col min="4" max="4" width="22.625" customWidth="1"/>
    <col min="5" max="5" width="3.625" customWidth="1"/>
    <col min="6" max="6" width="22.625" customWidth="1"/>
    <col min="7" max="7" width="3.625" customWidth="1"/>
    <col min="8" max="8" width="8.625" style="58" customWidth="1"/>
    <col min="9" max="9" width="3.625" customWidth="1"/>
    <col min="11" max="11" width="32.75" customWidth="1"/>
    <col min="12" max="12" width="22.625" customWidth="1"/>
    <col min="13" max="13" width="3.625" customWidth="1"/>
    <col min="14" max="14" width="22.625" customWidth="1"/>
    <col min="15" max="15" width="3.625" customWidth="1"/>
    <col min="17" max="17" width="3.625" customWidth="1"/>
    <col min="19" max="19" width="32.75" customWidth="1"/>
    <col min="20" max="20" width="22.625" customWidth="1"/>
    <col min="21" max="21" width="6.625" customWidth="1"/>
    <col min="22" max="22" width="22.625" customWidth="1"/>
    <col min="23" max="23" width="6.625" customWidth="1"/>
    <col min="25" max="26" width="9" hidden="1" customWidth="1"/>
    <col min="27" max="29" width="0" hidden="1" customWidth="1"/>
  </cols>
  <sheetData>
    <row r="1" spans="1:29" x14ac:dyDescent="0.15">
      <c r="A1" t="s">
        <v>90</v>
      </c>
      <c r="I1" s="58"/>
      <c r="J1" s="58"/>
      <c r="K1" s="58"/>
      <c r="L1" s="58"/>
      <c r="M1" s="58"/>
      <c r="Q1" s="58"/>
      <c r="R1" s="58"/>
      <c r="S1" s="58"/>
      <c r="T1" s="58"/>
      <c r="U1" s="58"/>
    </row>
    <row r="2" spans="1:29" ht="14.25" thickBot="1" x14ac:dyDescent="0.2">
      <c r="I2" s="58"/>
      <c r="J2" s="58"/>
      <c r="K2" s="58"/>
      <c r="L2" s="58"/>
      <c r="M2" s="58"/>
      <c r="Q2" s="58"/>
      <c r="R2" s="58"/>
      <c r="S2" s="58"/>
      <c r="T2" s="58"/>
      <c r="U2" s="58"/>
    </row>
    <row r="3" spans="1:29" ht="13.5" customHeight="1" thickBot="1" x14ac:dyDescent="0.2">
      <c r="A3" s="222" t="s">
        <v>5</v>
      </c>
      <c r="B3" s="223"/>
      <c r="C3" s="224"/>
      <c r="D3" s="225">
        <v>31</v>
      </c>
      <c r="E3" s="226"/>
      <c r="I3" s="58"/>
      <c r="J3" s="58"/>
      <c r="K3" s="58"/>
      <c r="L3" s="58"/>
      <c r="M3" s="58"/>
      <c r="Q3" s="58"/>
      <c r="R3" s="58"/>
      <c r="S3" s="58"/>
      <c r="T3" s="58"/>
      <c r="U3" s="58"/>
    </row>
    <row r="4" spans="1:29" x14ac:dyDescent="0.15">
      <c r="A4" s="182" t="s">
        <v>6</v>
      </c>
      <c r="B4" s="183"/>
      <c r="C4" s="178" t="s">
        <v>7</v>
      </c>
      <c r="D4" s="200"/>
      <c r="E4" s="199"/>
      <c r="I4" s="58"/>
      <c r="J4" s="58"/>
      <c r="K4" s="58"/>
      <c r="L4" s="58"/>
      <c r="M4" s="58"/>
      <c r="Q4" s="58"/>
      <c r="R4" s="58"/>
      <c r="S4" s="58"/>
      <c r="T4" s="58"/>
      <c r="U4" s="58"/>
    </row>
    <row r="5" spans="1:29" x14ac:dyDescent="0.15">
      <c r="A5" s="184"/>
      <c r="B5" s="185"/>
      <c r="C5" s="4" t="s">
        <v>8</v>
      </c>
      <c r="D5" s="195"/>
      <c r="E5" s="194"/>
      <c r="I5" s="58"/>
      <c r="J5" s="58"/>
      <c r="K5" s="58"/>
      <c r="L5" s="58"/>
      <c r="M5" s="58"/>
      <c r="Q5" s="58"/>
      <c r="R5" s="58"/>
      <c r="S5" s="58"/>
      <c r="T5" s="58"/>
      <c r="U5" s="58"/>
    </row>
    <row r="6" spans="1:29" ht="14.25" thickBot="1" x14ac:dyDescent="0.2">
      <c r="A6" s="186"/>
      <c r="B6" s="187"/>
      <c r="C6" s="59" t="s">
        <v>344</v>
      </c>
      <c r="D6" s="188"/>
      <c r="E6" s="189"/>
      <c r="I6" s="57"/>
      <c r="J6" s="57"/>
      <c r="K6" s="58"/>
      <c r="L6" s="57"/>
      <c r="M6" s="57"/>
      <c r="Q6" s="57"/>
      <c r="R6" s="57"/>
      <c r="S6" s="58"/>
      <c r="T6" s="57"/>
      <c r="U6" s="57"/>
    </row>
    <row r="7" spans="1:29" ht="14.25" thickBot="1" x14ac:dyDescent="0.2">
      <c r="A7" s="67"/>
      <c r="B7" s="67"/>
      <c r="C7" s="17"/>
      <c r="D7" s="57"/>
      <c r="E7" s="57"/>
      <c r="I7" s="57"/>
      <c r="J7" s="57"/>
      <c r="K7" s="58"/>
      <c r="L7" s="57"/>
      <c r="M7" s="57"/>
      <c r="Q7" s="67"/>
      <c r="R7" s="67"/>
      <c r="S7" s="17"/>
      <c r="T7" s="57"/>
      <c r="U7" s="57"/>
    </row>
    <row r="8" spans="1:29" ht="18" thickBot="1" x14ac:dyDescent="0.2">
      <c r="A8" s="190" t="s">
        <v>9</v>
      </c>
      <c r="B8" s="191"/>
      <c r="C8" s="191"/>
      <c r="D8" s="191"/>
      <c r="E8" s="191"/>
      <c r="F8" s="191"/>
      <c r="G8" s="192"/>
      <c r="H8" s="57"/>
      <c r="I8" s="190" t="s">
        <v>129</v>
      </c>
      <c r="J8" s="191"/>
      <c r="K8" s="191"/>
      <c r="L8" s="191"/>
      <c r="M8" s="191"/>
      <c r="N8" s="191"/>
      <c r="O8" s="192"/>
      <c r="Q8" s="190" t="s">
        <v>96</v>
      </c>
      <c r="R8" s="191"/>
      <c r="S8" s="191"/>
      <c r="T8" s="191"/>
      <c r="U8" s="191"/>
      <c r="V8" s="191"/>
      <c r="W8" s="192"/>
    </row>
    <row r="9" spans="1:29" ht="14.25" thickBot="1" x14ac:dyDescent="0.2">
      <c r="A9" s="211"/>
      <c r="B9" s="212"/>
      <c r="C9" s="213"/>
      <c r="D9" s="214" t="s">
        <v>97</v>
      </c>
      <c r="E9" s="215"/>
      <c r="F9" s="209" t="s">
        <v>98</v>
      </c>
      <c r="G9" s="210"/>
      <c r="H9" s="68"/>
      <c r="I9" s="211"/>
      <c r="J9" s="212"/>
      <c r="K9" s="213"/>
      <c r="L9" s="214" t="s">
        <v>97</v>
      </c>
      <c r="M9" s="215"/>
      <c r="N9" s="209" t="s">
        <v>98</v>
      </c>
      <c r="O9" s="210"/>
      <c r="Q9" s="211"/>
      <c r="R9" s="212"/>
      <c r="S9" s="213"/>
      <c r="T9" s="214" t="s">
        <v>97</v>
      </c>
      <c r="U9" s="215"/>
      <c r="V9" s="209" t="s">
        <v>98</v>
      </c>
      <c r="W9" s="210"/>
    </row>
    <row r="10" spans="1:29" x14ac:dyDescent="0.15">
      <c r="A10" s="219">
        <v>1</v>
      </c>
      <c r="B10" s="207" t="s">
        <v>99</v>
      </c>
      <c r="C10" s="208"/>
      <c r="D10" s="198"/>
      <c r="E10" s="199"/>
      <c r="F10" s="198"/>
      <c r="G10" s="199"/>
      <c r="H10" s="57"/>
      <c r="I10" s="219">
        <v>1</v>
      </c>
      <c r="J10" s="207" t="s">
        <v>100</v>
      </c>
      <c r="K10" s="208"/>
      <c r="L10" s="198"/>
      <c r="M10" s="199"/>
      <c r="N10" s="198"/>
      <c r="O10" s="199"/>
      <c r="Q10" s="216">
        <v>1</v>
      </c>
      <c r="R10" s="207" t="s">
        <v>101</v>
      </c>
      <c r="S10" s="208"/>
      <c r="T10" s="198"/>
      <c r="U10" s="199"/>
      <c r="V10" s="198"/>
      <c r="W10" s="199"/>
    </row>
    <row r="11" spans="1:29" ht="13.5" customHeight="1" x14ac:dyDescent="0.15">
      <c r="A11" s="220"/>
      <c r="B11" s="203" t="s">
        <v>45</v>
      </c>
      <c r="C11" s="63" t="s">
        <v>46</v>
      </c>
      <c r="D11" s="193"/>
      <c r="E11" s="194"/>
      <c r="F11" s="193"/>
      <c r="G11" s="194"/>
      <c r="H11" s="57"/>
      <c r="I11" s="220"/>
      <c r="J11" s="203" t="s">
        <v>45</v>
      </c>
      <c r="K11" s="63" t="s">
        <v>46</v>
      </c>
      <c r="L11" s="193"/>
      <c r="M11" s="194"/>
      <c r="N11" s="193"/>
      <c r="O11" s="194"/>
      <c r="Q11" s="217"/>
      <c r="R11" s="203" t="s">
        <v>45</v>
      </c>
      <c r="S11" s="63" t="s">
        <v>46</v>
      </c>
      <c r="T11" s="193"/>
      <c r="U11" s="194"/>
      <c r="V11" s="193"/>
      <c r="W11" s="194"/>
    </row>
    <row r="12" spans="1:29" ht="13.5" customHeight="1" x14ac:dyDescent="0.15">
      <c r="A12" s="220"/>
      <c r="B12" s="204"/>
      <c r="C12" s="63" t="s">
        <v>10</v>
      </c>
      <c r="D12" s="193"/>
      <c r="E12" s="194"/>
      <c r="F12" s="193"/>
      <c r="G12" s="194"/>
      <c r="H12" s="57"/>
      <c r="I12" s="220"/>
      <c r="J12" s="204"/>
      <c r="K12" s="63" t="s">
        <v>10</v>
      </c>
      <c r="L12" s="193"/>
      <c r="M12" s="194"/>
      <c r="N12" s="193"/>
      <c r="O12" s="194"/>
      <c r="Q12" s="217"/>
      <c r="R12" s="204"/>
      <c r="S12" s="63" t="s">
        <v>10</v>
      </c>
      <c r="T12" s="193"/>
      <c r="U12" s="194"/>
      <c r="V12" s="193"/>
      <c r="W12" s="194"/>
    </row>
    <row r="13" spans="1:29" x14ac:dyDescent="0.15">
      <c r="A13" s="220"/>
      <c r="B13" s="204"/>
      <c r="C13" s="63" t="s">
        <v>47</v>
      </c>
      <c r="D13" s="193"/>
      <c r="E13" s="194"/>
      <c r="F13" s="193"/>
      <c r="G13" s="194"/>
      <c r="H13" s="57"/>
      <c r="I13" s="220"/>
      <c r="J13" s="204"/>
      <c r="K13" s="63" t="s">
        <v>47</v>
      </c>
      <c r="L13" s="193"/>
      <c r="M13" s="194"/>
      <c r="N13" s="193"/>
      <c r="O13" s="194"/>
      <c r="Q13" s="217"/>
      <c r="R13" s="204"/>
      <c r="S13" s="63" t="s">
        <v>47</v>
      </c>
      <c r="T13" s="193"/>
      <c r="U13" s="194"/>
      <c r="V13" s="193"/>
      <c r="W13" s="194"/>
    </row>
    <row r="14" spans="1:29" x14ac:dyDescent="0.15">
      <c r="A14" s="220"/>
      <c r="B14" s="204"/>
      <c r="C14" s="13" t="s">
        <v>21</v>
      </c>
      <c r="D14" s="193"/>
      <c r="E14" s="194"/>
      <c r="F14" s="193"/>
      <c r="G14" s="194"/>
      <c r="H14" s="57"/>
      <c r="I14" s="220"/>
      <c r="J14" s="204"/>
      <c r="K14" s="13" t="s">
        <v>21</v>
      </c>
      <c r="L14" s="193"/>
      <c r="M14" s="194"/>
      <c r="N14" s="193"/>
      <c r="O14" s="194"/>
      <c r="Q14" s="217"/>
      <c r="R14" s="204"/>
      <c r="S14" s="13" t="s">
        <v>21</v>
      </c>
      <c r="T14" s="193"/>
      <c r="U14" s="194"/>
      <c r="V14" s="193"/>
      <c r="W14" s="194"/>
    </row>
    <row r="15" spans="1:29" x14ac:dyDescent="0.15">
      <c r="A15" s="220"/>
      <c r="B15" s="196" t="s">
        <v>91</v>
      </c>
      <c r="C15" s="197"/>
      <c r="D15" s="101"/>
      <c r="E15" s="60" t="s">
        <v>52</v>
      </c>
      <c r="F15" s="101"/>
      <c r="G15" s="60" t="s">
        <v>26</v>
      </c>
      <c r="I15" s="220"/>
      <c r="J15" s="196" t="s">
        <v>91</v>
      </c>
      <c r="K15" s="197"/>
      <c r="L15" s="101"/>
      <c r="M15" s="60" t="s">
        <v>26</v>
      </c>
      <c r="N15" s="101"/>
      <c r="O15" s="60" t="s">
        <v>26</v>
      </c>
      <c r="Q15" s="217"/>
      <c r="R15" s="196" t="s">
        <v>91</v>
      </c>
      <c r="S15" s="197"/>
      <c r="T15" s="101"/>
      <c r="U15" s="60" t="s">
        <v>26</v>
      </c>
      <c r="V15" s="102"/>
      <c r="W15" s="60" t="s">
        <v>26</v>
      </c>
    </row>
    <row r="16" spans="1:29" x14ac:dyDescent="0.15">
      <c r="A16" s="220"/>
      <c r="B16" s="196" t="s">
        <v>48</v>
      </c>
      <c r="C16" s="197"/>
      <c r="D16" s="65"/>
      <c r="E16" s="60" t="s">
        <v>49</v>
      </c>
      <c r="F16" s="65"/>
      <c r="G16" s="60" t="s">
        <v>49</v>
      </c>
      <c r="I16" s="220"/>
      <c r="J16" s="196" t="s">
        <v>130</v>
      </c>
      <c r="K16" s="197"/>
      <c r="L16" s="65"/>
      <c r="M16" s="60" t="s">
        <v>49</v>
      </c>
      <c r="N16" s="65"/>
      <c r="O16" s="60" t="s">
        <v>49</v>
      </c>
      <c r="Q16" s="217"/>
      <c r="R16" s="205" t="s">
        <v>212</v>
      </c>
      <c r="S16" s="206"/>
      <c r="T16" s="119"/>
      <c r="U16" s="60" t="s">
        <v>140</v>
      </c>
      <c r="V16" s="119"/>
      <c r="W16" s="60" t="s">
        <v>140</v>
      </c>
      <c r="Y16" s="116">
        <v>50300</v>
      </c>
      <c r="Z16" s="117">
        <v>49300</v>
      </c>
      <c r="AA16" s="72">
        <v>33500</v>
      </c>
      <c r="AB16" s="72">
        <v>50250</v>
      </c>
      <c r="AC16" s="118">
        <v>82300</v>
      </c>
    </row>
    <row r="17" spans="1:24" x14ac:dyDescent="0.15">
      <c r="A17" s="220"/>
      <c r="B17" s="196" t="s">
        <v>50</v>
      </c>
      <c r="C17" s="197"/>
      <c r="D17" s="65"/>
      <c r="E17" s="60" t="s">
        <v>49</v>
      </c>
      <c r="F17" s="65"/>
      <c r="G17" s="60" t="s">
        <v>49</v>
      </c>
      <c r="I17" s="220"/>
      <c r="J17" s="196" t="s">
        <v>50</v>
      </c>
      <c r="K17" s="197"/>
      <c r="L17" s="65"/>
      <c r="M17" s="60" t="s">
        <v>49</v>
      </c>
      <c r="N17" s="65"/>
      <c r="O17" s="60" t="s">
        <v>49</v>
      </c>
      <c r="Q17" s="217"/>
      <c r="R17" s="196" t="s">
        <v>229</v>
      </c>
      <c r="S17" s="197"/>
      <c r="T17" s="201"/>
      <c r="U17" s="202"/>
      <c r="V17" s="201"/>
      <c r="W17" s="202"/>
      <c r="X17" t="s">
        <v>246</v>
      </c>
    </row>
    <row r="18" spans="1:24" ht="14.25" thickBot="1" x14ac:dyDescent="0.2">
      <c r="A18" s="221"/>
      <c r="B18" s="59"/>
      <c r="C18" s="64" t="s">
        <v>51</v>
      </c>
      <c r="D18" s="66"/>
      <c r="E18" s="62" t="s">
        <v>49</v>
      </c>
      <c r="F18" s="66"/>
      <c r="G18" s="62" t="s">
        <v>49</v>
      </c>
      <c r="I18" s="221"/>
      <c r="J18" s="59"/>
      <c r="K18" s="64" t="s">
        <v>51</v>
      </c>
      <c r="L18" s="66"/>
      <c r="M18" s="62" t="s">
        <v>49</v>
      </c>
      <c r="N18" s="66"/>
      <c r="O18" s="62" t="s">
        <v>49</v>
      </c>
      <c r="Q18" s="217"/>
      <c r="R18" s="196" t="s">
        <v>234</v>
      </c>
      <c r="S18" s="197"/>
      <c r="T18" s="201"/>
      <c r="U18" s="202"/>
      <c r="V18" s="201"/>
      <c r="W18" s="202"/>
      <c r="X18" t="s">
        <v>247</v>
      </c>
    </row>
    <row r="19" spans="1:24" x14ac:dyDescent="0.15">
      <c r="A19" s="219">
        <v>2</v>
      </c>
      <c r="B19" s="207" t="s">
        <v>99</v>
      </c>
      <c r="C19" s="208"/>
      <c r="D19" s="198"/>
      <c r="E19" s="199"/>
      <c r="F19" s="198"/>
      <c r="G19" s="199"/>
      <c r="H19" s="57"/>
      <c r="I19" s="219">
        <v>2</v>
      </c>
      <c r="J19" s="207" t="s">
        <v>100</v>
      </c>
      <c r="K19" s="208"/>
      <c r="L19" s="198"/>
      <c r="M19" s="199"/>
      <c r="N19" s="200"/>
      <c r="O19" s="199"/>
      <c r="Q19" s="217"/>
      <c r="R19" s="196" t="s">
        <v>231</v>
      </c>
      <c r="S19" s="197"/>
      <c r="T19" s="146"/>
      <c r="U19" s="147" t="s">
        <v>232</v>
      </c>
      <c r="V19" s="146"/>
      <c r="W19" s="147" t="s">
        <v>232</v>
      </c>
    </row>
    <row r="20" spans="1:24" ht="13.5" customHeight="1" x14ac:dyDescent="0.15">
      <c r="A20" s="220"/>
      <c r="B20" s="203" t="s">
        <v>45</v>
      </c>
      <c r="C20" s="63" t="s">
        <v>46</v>
      </c>
      <c r="D20" s="193"/>
      <c r="E20" s="194"/>
      <c r="F20" s="193"/>
      <c r="G20" s="194"/>
      <c r="H20" s="57"/>
      <c r="I20" s="220"/>
      <c r="J20" s="203" t="s">
        <v>45</v>
      </c>
      <c r="K20" s="63" t="s">
        <v>46</v>
      </c>
      <c r="L20" s="193"/>
      <c r="M20" s="194"/>
      <c r="N20" s="195"/>
      <c r="O20" s="194"/>
      <c r="Q20" s="217"/>
      <c r="R20" s="196" t="s">
        <v>233</v>
      </c>
      <c r="S20" s="197"/>
      <c r="T20" s="101"/>
      <c r="U20" s="60" t="s">
        <v>26</v>
      </c>
      <c r="V20" s="102"/>
      <c r="W20" s="60" t="s">
        <v>26</v>
      </c>
    </row>
    <row r="21" spans="1:24" ht="13.5" customHeight="1" x14ac:dyDescent="0.15">
      <c r="A21" s="220"/>
      <c r="B21" s="204"/>
      <c r="C21" s="63" t="s">
        <v>10</v>
      </c>
      <c r="D21" s="193"/>
      <c r="E21" s="194"/>
      <c r="F21" s="193"/>
      <c r="G21" s="194"/>
      <c r="H21" s="57"/>
      <c r="I21" s="220"/>
      <c r="J21" s="204"/>
      <c r="K21" s="63" t="s">
        <v>10</v>
      </c>
      <c r="L21" s="193"/>
      <c r="M21" s="194"/>
      <c r="N21" s="195"/>
      <c r="O21" s="194"/>
      <c r="Q21" s="217"/>
      <c r="R21" s="196" t="s">
        <v>230</v>
      </c>
      <c r="S21" s="197"/>
      <c r="T21" s="201"/>
      <c r="U21" s="202"/>
      <c r="V21" s="201"/>
      <c r="W21" s="202"/>
    </row>
    <row r="22" spans="1:24" x14ac:dyDescent="0.15">
      <c r="A22" s="220"/>
      <c r="B22" s="204"/>
      <c r="C22" s="63" t="s">
        <v>47</v>
      </c>
      <c r="D22" s="193"/>
      <c r="E22" s="194"/>
      <c r="F22" s="193"/>
      <c r="G22" s="194"/>
      <c r="H22" s="57"/>
      <c r="I22" s="220"/>
      <c r="J22" s="204"/>
      <c r="K22" s="63" t="s">
        <v>47</v>
      </c>
      <c r="L22" s="193"/>
      <c r="M22" s="194"/>
      <c r="N22" s="195"/>
      <c r="O22" s="194"/>
      <c r="Q22" s="217"/>
      <c r="R22" s="196" t="s">
        <v>139</v>
      </c>
      <c r="S22" s="197"/>
      <c r="T22" s="65"/>
      <c r="U22" s="60" t="s">
        <v>49</v>
      </c>
      <c r="V22" s="65"/>
      <c r="W22" s="60" t="s">
        <v>49</v>
      </c>
    </row>
    <row r="23" spans="1:24" x14ac:dyDescent="0.15">
      <c r="A23" s="220"/>
      <c r="B23" s="204"/>
      <c r="C23" s="13" t="s">
        <v>21</v>
      </c>
      <c r="D23" s="193"/>
      <c r="E23" s="194"/>
      <c r="F23" s="193"/>
      <c r="G23" s="194"/>
      <c r="H23" s="57"/>
      <c r="I23" s="220"/>
      <c r="J23" s="204"/>
      <c r="K23" s="13" t="s">
        <v>21</v>
      </c>
      <c r="L23" s="193"/>
      <c r="M23" s="194"/>
      <c r="N23" s="195"/>
      <c r="O23" s="194"/>
      <c r="Q23" s="217"/>
      <c r="R23" s="196" t="s">
        <v>50</v>
      </c>
      <c r="S23" s="197"/>
      <c r="T23" s="65"/>
      <c r="U23" s="60" t="s">
        <v>49</v>
      </c>
      <c r="V23" s="65"/>
      <c r="W23" s="60" t="s">
        <v>49</v>
      </c>
    </row>
    <row r="24" spans="1:24" ht="14.25" thickBot="1" x14ac:dyDescent="0.2">
      <c r="A24" s="220"/>
      <c r="B24" s="196" t="s">
        <v>91</v>
      </c>
      <c r="C24" s="197"/>
      <c r="D24" s="101"/>
      <c r="E24" s="60" t="s">
        <v>26</v>
      </c>
      <c r="F24" s="101"/>
      <c r="G24" s="60" t="s">
        <v>26</v>
      </c>
      <c r="I24" s="220"/>
      <c r="J24" s="196" t="s">
        <v>91</v>
      </c>
      <c r="K24" s="197"/>
      <c r="L24" s="101"/>
      <c r="M24" s="60" t="s">
        <v>26</v>
      </c>
      <c r="N24" s="102"/>
      <c r="O24" s="60" t="s">
        <v>26</v>
      </c>
      <c r="Q24" s="218"/>
      <c r="R24" s="59"/>
      <c r="S24" s="64" t="s">
        <v>51</v>
      </c>
      <c r="T24" s="66"/>
      <c r="U24" s="62" t="s">
        <v>49</v>
      </c>
      <c r="V24" s="66"/>
      <c r="W24" s="62" t="s">
        <v>49</v>
      </c>
    </row>
    <row r="25" spans="1:24" x14ac:dyDescent="0.15">
      <c r="A25" s="220"/>
      <c r="B25" s="196" t="s">
        <v>48</v>
      </c>
      <c r="C25" s="197"/>
      <c r="D25" s="65"/>
      <c r="E25" s="60" t="s">
        <v>49</v>
      </c>
      <c r="F25" s="65"/>
      <c r="G25" s="60" t="s">
        <v>49</v>
      </c>
      <c r="I25" s="220"/>
      <c r="J25" s="196" t="s">
        <v>130</v>
      </c>
      <c r="K25" s="197"/>
      <c r="L25" s="65"/>
      <c r="M25" s="60" t="s">
        <v>49</v>
      </c>
      <c r="N25" s="65"/>
      <c r="O25" s="60" t="s">
        <v>49</v>
      </c>
      <c r="Q25" s="216">
        <v>2</v>
      </c>
      <c r="R25" s="207" t="s">
        <v>101</v>
      </c>
      <c r="S25" s="208"/>
      <c r="T25" s="198"/>
      <c r="U25" s="199"/>
      <c r="V25" s="200"/>
      <c r="W25" s="199"/>
    </row>
    <row r="26" spans="1:24" x14ac:dyDescent="0.15">
      <c r="A26" s="220"/>
      <c r="B26" s="196" t="s">
        <v>50</v>
      </c>
      <c r="C26" s="197"/>
      <c r="D26" s="65"/>
      <c r="E26" s="60" t="s">
        <v>49</v>
      </c>
      <c r="F26" s="65"/>
      <c r="G26" s="60" t="s">
        <v>49</v>
      </c>
      <c r="I26" s="220"/>
      <c r="J26" s="196" t="s">
        <v>50</v>
      </c>
      <c r="K26" s="197"/>
      <c r="L26" s="65"/>
      <c r="M26" s="60" t="s">
        <v>49</v>
      </c>
      <c r="N26" s="45"/>
      <c r="O26" s="60" t="s">
        <v>49</v>
      </c>
      <c r="Q26" s="217"/>
      <c r="R26" s="203" t="s">
        <v>45</v>
      </c>
      <c r="S26" s="63" t="s">
        <v>46</v>
      </c>
      <c r="T26" s="193"/>
      <c r="U26" s="194"/>
      <c r="V26" s="195"/>
      <c r="W26" s="194"/>
    </row>
    <row r="27" spans="1:24" ht="14.25" thickBot="1" x14ac:dyDescent="0.2">
      <c r="A27" s="221"/>
      <c r="B27" s="59"/>
      <c r="C27" s="64" t="s">
        <v>51</v>
      </c>
      <c r="D27" s="66"/>
      <c r="E27" s="62" t="s">
        <v>49</v>
      </c>
      <c r="F27" s="66"/>
      <c r="G27" s="62" t="s">
        <v>49</v>
      </c>
      <c r="I27" s="221"/>
      <c r="J27" s="59"/>
      <c r="K27" s="64" t="s">
        <v>51</v>
      </c>
      <c r="L27" s="66"/>
      <c r="M27" s="62" t="s">
        <v>49</v>
      </c>
      <c r="N27" s="61"/>
      <c r="O27" s="62" t="s">
        <v>49</v>
      </c>
      <c r="Q27" s="217"/>
      <c r="R27" s="204"/>
      <c r="S27" s="63" t="s">
        <v>10</v>
      </c>
      <c r="T27" s="193"/>
      <c r="U27" s="194"/>
      <c r="V27" s="195"/>
      <c r="W27" s="194"/>
    </row>
    <row r="28" spans="1:24" x14ac:dyDescent="0.15">
      <c r="A28" s="219">
        <v>3</v>
      </c>
      <c r="B28" s="207" t="s">
        <v>99</v>
      </c>
      <c r="C28" s="208"/>
      <c r="D28" s="198"/>
      <c r="E28" s="199"/>
      <c r="F28" s="198"/>
      <c r="G28" s="199"/>
      <c r="H28" s="57"/>
      <c r="I28" s="219">
        <v>3</v>
      </c>
      <c r="J28" s="207" t="s">
        <v>100</v>
      </c>
      <c r="K28" s="208"/>
      <c r="L28" s="198"/>
      <c r="M28" s="199"/>
      <c r="N28" s="200"/>
      <c r="O28" s="199"/>
      <c r="Q28" s="217"/>
      <c r="R28" s="204"/>
      <c r="S28" s="63" t="s">
        <v>47</v>
      </c>
      <c r="T28" s="193"/>
      <c r="U28" s="194"/>
      <c r="V28" s="195"/>
      <c r="W28" s="194"/>
    </row>
    <row r="29" spans="1:24" ht="13.5" customHeight="1" x14ac:dyDescent="0.15">
      <c r="A29" s="220"/>
      <c r="B29" s="203" t="s">
        <v>45</v>
      </c>
      <c r="C29" s="63" t="s">
        <v>46</v>
      </c>
      <c r="D29" s="193"/>
      <c r="E29" s="194"/>
      <c r="F29" s="193"/>
      <c r="G29" s="194"/>
      <c r="H29" s="57"/>
      <c r="I29" s="220"/>
      <c r="J29" s="203" t="s">
        <v>45</v>
      </c>
      <c r="K29" s="63" t="s">
        <v>46</v>
      </c>
      <c r="L29" s="193"/>
      <c r="M29" s="194"/>
      <c r="N29" s="195"/>
      <c r="O29" s="194"/>
      <c r="Q29" s="217"/>
      <c r="R29" s="204"/>
      <c r="S29" s="13" t="s">
        <v>21</v>
      </c>
      <c r="T29" s="193"/>
      <c r="U29" s="194"/>
      <c r="V29" s="195"/>
      <c r="W29" s="194"/>
    </row>
    <row r="30" spans="1:24" ht="13.5" customHeight="1" x14ac:dyDescent="0.15">
      <c r="A30" s="220"/>
      <c r="B30" s="204"/>
      <c r="C30" s="63" t="s">
        <v>10</v>
      </c>
      <c r="D30" s="193"/>
      <c r="E30" s="194"/>
      <c r="F30" s="193"/>
      <c r="G30" s="194"/>
      <c r="H30" s="57"/>
      <c r="I30" s="220"/>
      <c r="J30" s="204"/>
      <c r="K30" s="63" t="s">
        <v>10</v>
      </c>
      <c r="L30" s="193"/>
      <c r="M30" s="194"/>
      <c r="N30" s="195"/>
      <c r="O30" s="194"/>
      <c r="Q30" s="217"/>
      <c r="R30" s="196" t="s">
        <v>91</v>
      </c>
      <c r="S30" s="197"/>
      <c r="T30" s="101"/>
      <c r="U30" s="60" t="s">
        <v>26</v>
      </c>
      <c r="V30" s="102"/>
      <c r="W30" s="60" t="s">
        <v>26</v>
      </c>
    </row>
    <row r="31" spans="1:24" ht="13.5" customHeight="1" x14ac:dyDescent="0.15">
      <c r="A31" s="220"/>
      <c r="B31" s="204"/>
      <c r="C31" s="63" t="s">
        <v>47</v>
      </c>
      <c r="D31" s="193"/>
      <c r="E31" s="194"/>
      <c r="F31" s="193"/>
      <c r="G31" s="194"/>
      <c r="H31" s="57"/>
      <c r="I31" s="220"/>
      <c r="J31" s="204"/>
      <c r="K31" s="63" t="s">
        <v>47</v>
      </c>
      <c r="L31" s="193"/>
      <c r="M31" s="194"/>
      <c r="N31" s="195"/>
      <c r="O31" s="194"/>
      <c r="Q31" s="217"/>
      <c r="R31" s="205" t="s">
        <v>212</v>
      </c>
      <c r="S31" s="206"/>
      <c r="T31" s="119"/>
      <c r="U31" s="60" t="s">
        <v>140</v>
      </c>
      <c r="V31" s="119"/>
      <c r="W31" s="60" t="s">
        <v>140</v>
      </c>
    </row>
    <row r="32" spans="1:24" x14ac:dyDescent="0.15">
      <c r="A32" s="220"/>
      <c r="B32" s="204"/>
      <c r="C32" s="13" t="s">
        <v>21</v>
      </c>
      <c r="D32" s="193"/>
      <c r="E32" s="194"/>
      <c r="F32" s="193"/>
      <c r="G32" s="194"/>
      <c r="H32" s="57"/>
      <c r="I32" s="220"/>
      <c r="J32" s="204"/>
      <c r="K32" s="13" t="s">
        <v>21</v>
      </c>
      <c r="L32" s="193"/>
      <c r="M32" s="194"/>
      <c r="N32" s="195"/>
      <c r="O32" s="194"/>
      <c r="Q32" s="217"/>
      <c r="R32" s="196" t="s">
        <v>229</v>
      </c>
      <c r="S32" s="197"/>
      <c r="T32" s="201"/>
      <c r="U32" s="202"/>
      <c r="V32" s="201"/>
      <c r="W32" s="202"/>
    </row>
    <row r="33" spans="1:23" x14ac:dyDescent="0.15">
      <c r="A33" s="220"/>
      <c r="B33" s="196" t="s">
        <v>91</v>
      </c>
      <c r="C33" s="197"/>
      <c r="D33" s="101"/>
      <c r="E33" s="60" t="s">
        <v>26</v>
      </c>
      <c r="F33" s="101"/>
      <c r="G33" s="60" t="s">
        <v>26</v>
      </c>
      <c r="I33" s="220"/>
      <c r="J33" s="196" t="s">
        <v>91</v>
      </c>
      <c r="K33" s="197"/>
      <c r="L33" s="101"/>
      <c r="M33" s="60" t="s">
        <v>26</v>
      </c>
      <c r="N33" s="102"/>
      <c r="O33" s="60" t="s">
        <v>26</v>
      </c>
      <c r="Q33" s="217"/>
      <c r="R33" s="196" t="s">
        <v>234</v>
      </c>
      <c r="S33" s="197"/>
      <c r="T33" s="201"/>
      <c r="U33" s="202"/>
      <c r="V33" s="201"/>
      <c r="W33" s="202"/>
    </row>
    <row r="34" spans="1:23" x14ac:dyDescent="0.15">
      <c r="A34" s="220"/>
      <c r="B34" s="196" t="s">
        <v>48</v>
      </c>
      <c r="C34" s="197"/>
      <c r="D34" s="65"/>
      <c r="E34" s="60" t="s">
        <v>49</v>
      </c>
      <c r="F34" s="65"/>
      <c r="G34" s="60" t="s">
        <v>49</v>
      </c>
      <c r="I34" s="220"/>
      <c r="J34" s="196" t="s">
        <v>130</v>
      </c>
      <c r="K34" s="197"/>
      <c r="L34" s="65"/>
      <c r="M34" s="60" t="s">
        <v>49</v>
      </c>
      <c r="N34" s="65"/>
      <c r="O34" s="60" t="s">
        <v>49</v>
      </c>
      <c r="Q34" s="217"/>
      <c r="R34" s="196" t="s">
        <v>231</v>
      </c>
      <c r="S34" s="197"/>
      <c r="T34" s="146"/>
      <c r="U34" s="147" t="s">
        <v>232</v>
      </c>
      <c r="V34" s="146"/>
      <c r="W34" s="147" t="s">
        <v>232</v>
      </c>
    </row>
    <row r="35" spans="1:23" x14ac:dyDescent="0.15">
      <c r="A35" s="220"/>
      <c r="B35" s="196" t="s">
        <v>50</v>
      </c>
      <c r="C35" s="197"/>
      <c r="D35" s="65"/>
      <c r="E35" s="60" t="s">
        <v>49</v>
      </c>
      <c r="F35" s="65"/>
      <c r="G35" s="60" t="s">
        <v>49</v>
      </c>
      <c r="I35" s="220"/>
      <c r="J35" s="196" t="s">
        <v>50</v>
      </c>
      <c r="K35" s="197"/>
      <c r="L35" s="65"/>
      <c r="M35" s="60" t="s">
        <v>49</v>
      </c>
      <c r="N35" s="45"/>
      <c r="O35" s="60" t="s">
        <v>49</v>
      </c>
      <c r="Q35" s="217"/>
      <c r="R35" s="196" t="s">
        <v>233</v>
      </c>
      <c r="S35" s="197"/>
      <c r="T35" s="101"/>
      <c r="U35" s="60" t="s">
        <v>26</v>
      </c>
      <c r="V35" s="102"/>
      <c r="W35" s="60" t="s">
        <v>26</v>
      </c>
    </row>
    <row r="36" spans="1:23" ht="14.25" thickBot="1" x14ac:dyDescent="0.2">
      <c r="A36" s="221"/>
      <c r="B36" s="59"/>
      <c r="C36" s="64" t="s">
        <v>51</v>
      </c>
      <c r="D36" s="66"/>
      <c r="E36" s="62" t="s">
        <v>49</v>
      </c>
      <c r="F36" s="66"/>
      <c r="G36" s="62" t="s">
        <v>49</v>
      </c>
      <c r="I36" s="221"/>
      <c r="J36" s="59"/>
      <c r="K36" s="64" t="s">
        <v>51</v>
      </c>
      <c r="L36" s="66"/>
      <c r="M36" s="62" t="s">
        <v>49</v>
      </c>
      <c r="N36" s="61"/>
      <c r="O36" s="62" t="s">
        <v>49</v>
      </c>
      <c r="Q36" s="217"/>
      <c r="R36" s="196" t="s">
        <v>230</v>
      </c>
      <c r="S36" s="197"/>
      <c r="T36" s="201"/>
      <c r="U36" s="202"/>
      <c r="V36" s="201"/>
      <c r="W36" s="202"/>
    </row>
    <row r="37" spans="1:23" x14ac:dyDescent="0.15">
      <c r="A37" s="219">
        <v>4</v>
      </c>
      <c r="B37" s="207" t="s">
        <v>99</v>
      </c>
      <c r="C37" s="208"/>
      <c r="D37" s="198"/>
      <c r="E37" s="199"/>
      <c r="F37" s="198"/>
      <c r="G37" s="199"/>
      <c r="H37" s="57"/>
      <c r="I37" s="219">
        <v>4</v>
      </c>
      <c r="J37" s="207" t="s">
        <v>100</v>
      </c>
      <c r="K37" s="208"/>
      <c r="L37" s="198"/>
      <c r="M37" s="199"/>
      <c r="N37" s="200"/>
      <c r="O37" s="199"/>
      <c r="Q37" s="217"/>
      <c r="R37" s="196" t="s">
        <v>139</v>
      </c>
      <c r="S37" s="197"/>
      <c r="T37" s="65"/>
      <c r="U37" s="60" t="s">
        <v>49</v>
      </c>
      <c r="V37" s="45"/>
      <c r="W37" s="60" t="s">
        <v>49</v>
      </c>
    </row>
    <row r="38" spans="1:23" ht="13.5" customHeight="1" x14ac:dyDescent="0.15">
      <c r="A38" s="220"/>
      <c r="B38" s="203" t="s">
        <v>45</v>
      </c>
      <c r="C38" s="63" t="s">
        <v>46</v>
      </c>
      <c r="D38" s="193"/>
      <c r="E38" s="194"/>
      <c r="F38" s="193"/>
      <c r="G38" s="194"/>
      <c r="H38" s="57"/>
      <c r="I38" s="220"/>
      <c r="J38" s="203" t="s">
        <v>45</v>
      </c>
      <c r="K38" s="63" t="s">
        <v>46</v>
      </c>
      <c r="L38" s="193"/>
      <c r="M38" s="194"/>
      <c r="N38" s="195"/>
      <c r="O38" s="194"/>
      <c r="Q38" s="217"/>
      <c r="R38" s="196" t="s">
        <v>50</v>
      </c>
      <c r="S38" s="197"/>
      <c r="T38" s="65"/>
      <c r="U38" s="60" t="s">
        <v>49</v>
      </c>
      <c r="V38" s="45"/>
      <c r="W38" s="60" t="s">
        <v>49</v>
      </c>
    </row>
    <row r="39" spans="1:23" ht="13.5" customHeight="1" thickBot="1" x14ac:dyDescent="0.2">
      <c r="A39" s="220"/>
      <c r="B39" s="204"/>
      <c r="C39" s="63" t="s">
        <v>10</v>
      </c>
      <c r="D39" s="193"/>
      <c r="E39" s="194"/>
      <c r="F39" s="193"/>
      <c r="G39" s="194"/>
      <c r="H39" s="57"/>
      <c r="I39" s="220"/>
      <c r="J39" s="204"/>
      <c r="K39" s="63" t="s">
        <v>10</v>
      </c>
      <c r="L39" s="193"/>
      <c r="M39" s="194"/>
      <c r="N39" s="195"/>
      <c r="O39" s="194"/>
      <c r="Q39" s="218"/>
      <c r="R39" s="59"/>
      <c r="S39" s="64" t="s">
        <v>51</v>
      </c>
      <c r="T39" s="66"/>
      <c r="U39" s="62" t="s">
        <v>49</v>
      </c>
      <c r="V39" s="61"/>
      <c r="W39" s="62" t="s">
        <v>49</v>
      </c>
    </row>
    <row r="40" spans="1:23" x14ac:dyDescent="0.15">
      <c r="A40" s="220"/>
      <c r="B40" s="204"/>
      <c r="C40" s="63" t="s">
        <v>47</v>
      </c>
      <c r="D40" s="193"/>
      <c r="E40" s="194"/>
      <c r="F40" s="193"/>
      <c r="G40" s="194"/>
      <c r="H40" s="57"/>
      <c r="I40" s="220"/>
      <c r="J40" s="204"/>
      <c r="K40" s="63" t="s">
        <v>47</v>
      </c>
      <c r="L40" s="193"/>
      <c r="M40" s="194"/>
      <c r="N40" s="195"/>
      <c r="O40" s="194"/>
      <c r="Q40" s="216">
        <v>3</v>
      </c>
      <c r="R40" s="207" t="s">
        <v>101</v>
      </c>
      <c r="S40" s="208"/>
      <c r="T40" s="198"/>
      <c r="U40" s="199"/>
      <c r="V40" s="200"/>
      <c r="W40" s="199"/>
    </row>
    <row r="41" spans="1:23" ht="13.5" customHeight="1" x14ac:dyDescent="0.15">
      <c r="A41" s="220"/>
      <c r="B41" s="204"/>
      <c r="C41" s="13" t="s">
        <v>21</v>
      </c>
      <c r="D41" s="193"/>
      <c r="E41" s="194"/>
      <c r="F41" s="193"/>
      <c r="G41" s="194"/>
      <c r="H41" s="57"/>
      <c r="I41" s="220"/>
      <c r="J41" s="204"/>
      <c r="K41" s="13" t="s">
        <v>21</v>
      </c>
      <c r="L41" s="193"/>
      <c r="M41" s="194"/>
      <c r="N41" s="195"/>
      <c r="O41" s="194"/>
      <c r="Q41" s="217"/>
      <c r="R41" s="203" t="s">
        <v>45</v>
      </c>
      <c r="S41" s="63" t="s">
        <v>46</v>
      </c>
      <c r="T41" s="193"/>
      <c r="U41" s="194"/>
      <c r="V41" s="195"/>
      <c r="W41" s="194"/>
    </row>
    <row r="42" spans="1:23" x14ac:dyDescent="0.15">
      <c r="A42" s="220"/>
      <c r="B42" s="196" t="s">
        <v>91</v>
      </c>
      <c r="C42" s="197"/>
      <c r="D42" s="101"/>
      <c r="E42" s="60" t="s">
        <v>26</v>
      </c>
      <c r="F42" s="101"/>
      <c r="G42" s="60" t="s">
        <v>26</v>
      </c>
      <c r="I42" s="220"/>
      <c r="J42" s="196" t="s">
        <v>91</v>
      </c>
      <c r="K42" s="197"/>
      <c r="L42" s="101"/>
      <c r="M42" s="60" t="s">
        <v>26</v>
      </c>
      <c r="N42" s="102"/>
      <c r="O42" s="60" t="s">
        <v>26</v>
      </c>
      <c r="Q42" s="217"/>
      <c r="R42" s="204"/>
      <c r="S42" s="63" t="s">
        <v>10</v>
      </c>
      <c r="T42" s="193"/>
      <c r="U42" s="194"/>
      <c r="V42" s="195"/>
      <c r="W42" s="194"/>
    </row>
    <row r="43" spans="1:23" x14ac:dyDescent="0.15">
      <c r="A43" s="220"/>
      <c r="B43" s="196" t="s">
        <v>48</v>
      </c>
      <c r="C43" s="197"/>
      <c r="D43" s="65"/>
      <c r="E43" s="60" t="s">
        <v>49</v>
      </c>
      <c r="F43" s="65"/>
      <c r="G43" s="60" t="s">
        <v>49</v>
      </c>
      <c r="I43" s="220"/>
      <c r="J43" s="196" t="s">
        <v>130</v>
      </c>
      <c r="K43" s="197"/>
      <c r="L43" s="65"/>
      <c r="M43" s="60" t="s">
        <v>49</v>
      </c>
      <c r="N43" s="65"/>
      <c r="O43" s="60" t="s">
        <v>49</v>
      </c>
      <c r="Q43" s="217"/>
      <c r="R43" s="204"/>
      <c r="S43" s="63" t="s">
        <v>47</v>
      </c>
      <c r="T43" s="193"/>
      <c r="U43" s="194"/>
      <c r="V43" s="195"/>
      <c r="W43" s="194"/>
    </row>
    <row r="44" spans="1:23" x14ac:dyDescent="0.15">
      <c r="A44" s="220"/>
      <c r="B44" s="196" t="s">
        <v>50</v>
      </c>
      <c r="C44" s="197"/>
      <c r="D44" s="65"/>
      <c r="E44" s="60" t="s">
        <v>49</v>
      </c>
      <c r="F44" s="65"/>
      <c r="G44" s="60" t="s">
        <v>49</v>
      </c>
      <c r="I44" s="220"/>
      <c r="J44" s="196" t="s">
        <v>50</v>
      </c>
      <c r="K44" s="197"/>
      <c r="L44" s="65"/>
      <c r="M44" s="60" t="s">
        <v>49</v>
      </c>
      <c r="N44" s="45"/>
      <c r="O44" s="60" t="s">
        <v>49</v>
      </c>
      <c r="Q44" s="217"/>
      <c r="R44" s="204"/>
      <c r="S44" s="13" t="s">
        <v>21</v>
      </c>
      <c r="T44" s="193"/>
      <c r="U44" s="194"/>
      <c r="V44" s="195"/>
      <c r="W44" s="194"/>
    </row>
    <row r="45" spans="1:23" ht="14.25" thickBot="1" x14ac:dyDescent="0.2">
      <c r="A45" s="221"/>
      <c r="B45" s="59"/>
      <c r="C45" s="64" t="s">
        <v>51</v>
      </c>
      <c r="D45" s="66"/>
      <c r="E45" s="62" t="s">
        <v>49</v>
      </c>
      <c r="F45" s="66"/>
      <c r="G45" s="62" t="s">
        <v>49</v>
      </c>
      <c r="I45" s="221"/>
      <c r="J45" s="59"/>
      <c r="K45" s="64" t="s">
        <v>51</v>
      </c>
      <c r="L45" s="66"/>
      <c r="M45" s="62" t="s">
        <v>49</v>
      </c>
      <c r="N45" s="61"/>
      <c r="O45" s="62" t="s">
        <v>49</v>
      </c>
      <c r="Q45" s="217"/>
      <c r="R45" s="196" t="s">
        <v>91</v>
      </c>
      <c r="S45" s="197"/>
      <c r="T45" s="101"/>
      <c r="U45" s="60" t="s">
        <v>26</v>
      </c>
      <c r="V45" s="102"/>
      <c r="W45" s="60" t="s">
        <v>26</v>
      </c>
    </row>
    <row r="46" spans="1:23" x14ac:dyDescent="0.15">
      <c r="A46" s="219">
        <v>5</v>
      </c>
      <c r="B46" s="207" t="s">
        <v>99</v>
      </c>
      <c r="C46" s="208"/>
      <c r="D46" s="198"/>
      <c r="E46" s="199"/>
      <c r="F46" s="198"/>
      <c r="G46" s="199"/>
      <c r="H46" s="57"/>
      <c r="I46" s="219">
        <v>5</v>
      </c>
      <c r="J46" s="207" t="s">
        <v>100</v>
      </c>
      <c r="K46" s="208"/>
      <c r="L46" s="198"/>
      <c r="M46" s="199"/>
      <c r="N46" s="200"/>
      <c r="O46" s="199"/>
      <c r="Q46" s="217"/>
      <c r="R46" s="205" t="s">
        <v>212</v>
      </c>
      <c r="S46" s="206"/>
      <c r="T46" s="119"/>
      <c r="U46" s="60" t="s">
        <v>140</v>
      </c>
      <c r="V46" s="119"/>
      <c r="W46" s="60" t="s">
        <v>140</v>
      </c>
    </row>
    <row r="47" spans="1:23" ht="13.5" customHeight="1" x14ac:dyDescent="0.15">
      <c r="A47" s="220"/>
      <c r="B47" s="203" t="s">
        <v>45</v>
      </c>
      <c r="C47" s="63" t="s">
        <v>46</v>
      </c>
      <c r="D47" s="193"/>
      <c r="E47" s="194"/>
      <c r="F47" s="193"/>
      <c r="G47" s="194"/>
      <c r="H47" s="57"/>
      <c r="I47" s="220"/>
      <c r="J47" s="203" t="s">
        <v>45</v>
      </c>
      <c r="K47" s="63" t="s">
        <v>46</v>
      </c>
      <c r="L47" s="193"/>
      <c r="M47" s="194"/>
      <c r="N47" s="195"/>
      <c r="O47" s="194"/>
      <c r="Q47" s="217"/>
      <c r="R47" s="196" t="s">
        <v>229</v>
      </c>
      <c r="S47" s="197"/>
      <c r="T47" s="201"/>
      <c r="U47" s="202"/>
      <c r="V47" s="201"/>
      <c r="W47" s="202"/>
    </row>
    <row r="48" spans="1:23" ht="13.5" customHeight="1" x14ac:dyDescent="0.15">
      <c r="A48" s="220"/>
      <c r="B48" s="204"/>
      <c r="C48" s="63" t="s">
        <v>10</v>
      </c>
      <c r="D48" s="193"/>
      <c r="E48" s="194"/>
      <c r="F48" s="193"/>
      <c r="G48" s="194"/>
      <c r="H48" s="57"/>
      <c r="I48" s="220"/>
      <c r="J48" s="204"/>
      <c r="K48" s="63" t="s">
        <v>10</v>
      </c>
      <c r="L48" s="193"/>
      <c r="M48" s="194"/>
      <c r="N48" s="195"/>
      <c r="O48" s="194"/>
      <c r="Q48" s="217"/>
      <c r="R48" s="196" t="s">
        <v>234</v>
      </c>
      <c r="S48" s="197"/>
      <c r="T48" s="201"/>
      <c r="U48" s="202"/>
      <c r="V48" s="201"/>
      <c r="W48" s="202"/>
    </row>
    <row r="49" spans="1:23" x14ac:dyDescent="0.15">
      <c r="A49" s="220"/>
      <c r="B49" s="204"/>
      <c r="C49" s="63" t="s">
        <v>47</v>
      </c>
      <c r="D49" s="193"/>
      <c r="E49" s="194"/>
      <c r="F49" s="193"/>
      <c r="G49" s="194"/>
      <c r="H49" s="57"/>
      <c r="I49" s="220"/>
      <c r="J49" s="204"/>
      <c r="K49" s="63" t="s">
        <v>47</v>
      </c>
      <c r="L49" s="193"/>
      <c r="M49" s="194"/>
      <c r="N49" s="195"/>
      <c r="O49" s="194"/>
      <c r="Q49" s="217"/>
      <c r="R49" s="196" t="s">
        <v>231</v>
      </c>
      <c r="S49" s="197"/>
      <c r="T49" s="146"/>
      <c r="U49" s="147" t="s">
        <v>232</v>
      </c>
      <c r="V49" s="146"/>
      <c r="W49" s="147" t="s">
        <v>232</v>
      </c>
    </row>
    <row r="50" spans="1:23" x14ac:dyDescent="0.15">
      <c r="A50" s="220"/>
      <c r="B50" s="204"/>
      <c r="C50" s="13" t="s">
        <v>21</v>
      </c>
      <c r="D50" s="193"/>
      <c r="E50" s="194"/>
      <c r="F50" s="193"/>
      <c r="G50" s="194"/>
      <c r="H50" s="57"/>
      <c r="I50" s="220"/>
      <c r="J50" s="204"/>
      <c r="K50" s="13" t="s">
        <v>21</v>
      </c>
      <c r="L50" s="193"/>
      <c r="M50" s="194"/>
      <c r="N50" s="195"/>
      <c r="O50" s="194"/>
      <c r="Q50" s="217"/>
      <c r="R50" s="196" t="s">
        <v>233</v>
      </c>
      <c r="S50" s="197"/>
      <c r="T50" s="101"/>
      <c r="U50" s="60" t="s">
        <v>26</v>
      </c>
      <c r="V50" s="102"/>
      <c r="W50" s="60" t="s">
        <v>26</v>
      </c>
    </row>
    <row r="51" spans="1:23" ht="13.5" customHeight="1" x14ac:dyDescent="0.15">
      <c r="A51" s="220"/>
      <c r="B51" s="196" t="s">
        <v>91</v>
      </c>
      <c r="C51" s="197"/>
      <c r="D51" s="101"/>
      <c r="E51" s="60" t="s">
        <v>26</v>
      </c>
      <c r="F51" s="101"/>
      <c r="G51" s="60" t="s">
        <v>26</v>
      </c>
      <c r="I51" s="220"/>
      <c r="J51" s="196" t="s">
        <v>91</v>
      </c>
      <c r="K51" s="197"/>
      <c r="L51" s="101"/>
      <c r="M51" s="60" t="s">
        <v>26</v>
      </c>
      <c r="N51" s="102"/>
      <c r="O51" s="60" t="s">
        <v>26</v>
      </c>
      <c r="Q51" s="217"/>
      <c r="R51" s="196" t="s">
        <v>230</v>
      </c>
      <c r="S51" s="197"/>
      <c r="T51" s="201"/>
      <c r="U51" s="202"/>
      <c r="V51" s="201"/>
      <c r="W51" s="202"/>
    </row>
    <row r="52" spans="1:23" x14ac:dyDescent="0.15">
      <c r="A52" s="220"/>
      <c r="B52" s="196" t="s">
        <v>48</v>
      </c>
      <c r="C52" s="197"/>
      <c r="D52" s="65"/>
      <c r="E52" s="60" t="s">
        <v>49</v>
      </c>
      <c r="F52" s="65"/>
      <c r="G52" s="60" t="s">
        <v>49</v>
      </c>
      <c r="I52" s="220"/>
      <c r="J52" s="196" t="s">
        <v>130</v>
      </c>
      <c r="K52" s="197"/>
      <c r="L52" s="65"/>
      <c r="M52" s="60" t="s">
        <v>49</v>
      </c>
      <c r="N52" s="65"/>
      <c r="O52" s="60" t="s">
        <v>49</v>
      </c>
      <c r="Q52" s="217"/>
      <c r="R52" s="196" t="s">
        <v>139</v>
      </c>
      <c r="S52" s="197"/>
      <c r="T52" s="65"/>
      <c r="U52" s="60" t="s">
        <v>49</v>
      </c>
      <c r="V52" s="45"/>
      <c r="W52" s="60" t="s">
        <v>49</v>
      </c>
    </row>
    <row r="53" spans="1:23" x14ac:dyDescent="0.15">
      <c r="A53" s="220"/>
      <c r="B53" s="196" t="s">
        <v>50</v>
      </c>
      <c r="C53" s="197"/>
      <c r="D53" s="65"/>
      <c r="E53" s="60" t="s">
        <v>49</v>
      </c>
      <c r="F53" s="65"/>
      <c r="G53" s="60" t="s">
        <v>49</v>
      </c>
      <c r="I53" s="220"/>
      <c r="J53" s="196" t="s">
        <v>50</v>
      </c>
      <c r="K53" s="197"/>
      <c r="L53" s="65"/>
      <c r="M53" s="60" t="s">
        <v>49</v>
      </c>
      <c r="N53" s="45"/>
      <c r="O53" s="60" t="s">
        <v>49</v>
      </c>
      <c r="Q53" s="217"/>
      <c r="R53" s="196" t="s">
        <v>50</v>
      </c>
      <c r="S53" s="197"/>
      <c r="T53" s="65"/>
      <c r="U53" s="60" t="s">
        <v>49</v>
      </c>
      <c r="V53" s="45"/>
      <c r="W53" s="60" t="s">
        <v>49</v>
      </c>
    </row>
    <row r="54" spans="1:23" ht="14.25" thickBot="1" x14ac:dyDescent="0.2">
      <c r="A54" s="221"/>
      <c r="B54" s="59"/>
      <c r="C54" s="64" t="s">
        <v>51</v>
      </c>
      <c r="D54" s="66"/>
      <c r="E54" s="62" t="s">
        <v>49</v>
      </c>
      <c r="F54" s="66"/>
      <c r="G54" s="62" t="s">
        <v>49</v>
      </c>
      <c r="I54" s="221"/>
      <c r="J54" s="59"/>
      <c r="K54" s="64" t="s">
        <v>51</v>
      </c>
      <c r="L54" s="66"/>
      <c r="M54" s="62" t="s">
        <v>49</v>
      </c>
      <c r="N54" s="61"/>
      <c r="O54" s="62" t="s">
        <v>49</v>
      </c>
      <c r="Q54" s="218"/>
      <c r="R54" s="59"/>
      <c r="S54" s="64" t="s">
        <v>51</v>
      </c>
      <c r="T54" s="66"/>
      <c r="U54" s="62" t="s">
        <v>49</v>
      </c>
      <c r="V54" s="61"/>
      <c r="W54" s="62" t="s">
        <v>49</v>
      </c>
    </row>
    <row r="55" spans="1:23" x14ac:dyDescent="0.15">
      <c r="A55" s="219">
        <v>6</v>
      </c>
      <c r="B55" s="207" t="s">
        <v>99</v>
      </c>
      <c r="C55" s="208"/>
      <c r="D55" s="198"/>
      <c r="E55" s="199"/>
      <c r="F55" s="198"/>
      <c r="G55" s="199"/>
      <c r="H55" s="57"/>
      <c r="I55" s="219">
        <v>6</v>
      </c>
      <c r="J55" s="207" t="s">
        <v>100</v>
      </c>
      <c r="K55" s="208"/>
      <c r="L55" s="198"/>
      <c r="M55" s="199"/>
      <c r="N55" s="200"/>
      <c r="O55" s="199"/>
      <c r="Q55" s="216">
        <v>4</v>
      </c>
      <c r="R55" s="207" t="s">
        <v>101</v>
      </c>
      <c r="S55" s="208"/>
      <c r="T55" s="198"/>
      <c r="U55" s="199"/>
      <c r="V55" s="200"/>
      <c r="W55" s="199"/>
    </row>
    <row r="56" spans="1:23" ht="13.5" customHeight="1" x14ac:dyDescent="0.15">
      <c r="A56" s="220"/>
      <c r="B56" s="203" t="s">
        <v>45</v>
      </c>
      <c r="C56" s="63" t="s">
        <v>46</v>
      </c>
      <c r="D56" s="193"/>
      <c r="E56" s="194"/>
      <c r="F56" s="193"/>
      <c r="G56" s="194"/>
      <c r="H56" s="57"/>
      <c r="I56" s="220"/>
      <c r="J56" s="203" t="s">
        <v>45</v>
      </c>
      <c r="K56" s="63" t="s">
        <v>46</v>
      </c>
      <c r="L56" s="193"/>
      <c r="M56" s="194"/>
      <c r="N56" s="195"/>
      <c r="O56" s="194"/>
      <c r="Q56" s="217"/>
      <c r="R56" s="203" t="s">
        <v>45</v>
      </c>
      <c r="S56" s="63" t="s">
        <v>46</v>
      </c>
      <c r="T56" s="193"/>
      <c r="U56" s="194"/>
      <c r="V56" s="195"/>
      <c r="W56" s="194"/>
    </row>
    <row r="57" spans="1:23" ht="13.5" customHeight="1" x14ac:dyDescent="0.15">
      <c r="A57" s="220"/>
      <c r="B57" s="204"/>
      <c r="C57" s="63" t="s">
        <v>10</v>
      </c>
      <c r="D57" s="193"/>
      <c r="E57" s="194"/>
      <c r="F57" s="193"/>
      <c r="G57" s="194"/>
      <c r="H57" s="57"/>
      <c r="I57" s="220"/>
      <c r="J57" s="204"/>
      <c r="K57" s="63" t="s">
        <v>10</v>
      </c>
      <c r="L57" s="193"/>
      <c r="M57" s="194"/>
      <c r="N57" s="195"/>
      <c r="O57" s="194"/>
      <c r="Q57" s="217"/>
      <c r="R57" s="204"/>
      <c r="S57" s="63" t="s">
        <v>10</v>
      </c>
      <c r="T57" s="193"/>
      <c r="U57" s="194"/>
      <c r="V57" s="195"/>
      <c r="W57" s="194"/>
    </row>
    <row r="58" spans="1:23" x14ac:dyDescent="0.15">
      <c r="A58" s="220"/>
      <c r="B58" s="204"/>
      <c r="C58" s="63" t="s">
        <v>47</v>
      </c>
      <c r="D58" s="193"/>
      <c r="E58" s="194"/>
      <c r="F58" s="193"/>
      <c r="G58" s="194"/>
      <c r="H58" s="57"/>
      <c r="I58" s="220"/>
      <c r="J58" s="204"/>
      <c r="K58" s="63" t="s">
        <v>47</v>
      </c>
      <c r="L58" s="193"/>
      <c r="M58" s="194"/>
      <c r="N58" s="195"/>
      <c r="O58" s="194"/>
      <c r="Q58" s="217"/>
      <c r="R58" s="204"/>
      <c r="S58" s="63" t="s">
        <v>47</v>
      </c>
      <c r="T58" s="193"/>
      <c r="U58" s="194"/>
      <c r="V58" s="195"/>
      <c r="W58" s="194"/>
    </row>
    <row r="59" spans="1:23" x14ac:dyDescent="0.15">
      <c r="A59" s="220"/>
      <c r="B59" s="204"/>
      <c r="C59" s="13" t="s">
        <v>21</v>
      </c>
      <c r="D59" s="193"/>
      <c r="E59" s="194"/>
      <c r="F59" s="193"/>
      <c r="G59" s="194"/>
      <c r="H59" s="57"/>
      <c r="I59" s="220"/>
      <c r="J59" s="204"/>
      <c r="K59" s="13" t="s">
        <v>21</v>
      </c>
      <c r="L59" s="193"/>
      <c r="M59" s="194"/>
      <c r="N59" s="195"/>
      <c r="O59" s="194"/>
      <c r="Q59" s="217"/>
      <c r="R59" s="204"/>
      <c r="S59" s="13" t="s">
        <v>21</v>
      </c>
      <c r="T59" s="193"/>
      <c r="U59" s="194"/>
      <c r="V59" s="195"/>
      <c r="W59" s="194"/>
    </row>
    <row r="60" spans="1:23" x14ac:dyDescent="0.15">
      <c r="A60" s="220"/>
      <c r="B60" s="196" t="s">
        <v>91</v>
      </c>
      <c r="C60" s="197"/>
      <c r="D60" s="101"/>
      <c r="E60" s="60" t="s">
        <v>26</v>
      </c>
      <c r="F60" s="101"/>
      <c r="G60" s="60" t="s">
        <v>26</v>
      </c>
      <c r="I60" s="220"/>
      <c r="J60" s="196" t="s">
        <v>91</v>
      </c>
      <c r="K60" s="197"/>
      <c r="L60" s="101"/>
      <c r="M60" s="60" t="s">
        <v>26</v>
      </c>
      <c r="N60" s="102"/>
      <c r="O60" s="60" t="s">
        <v>26</v>
      </c>
      <c r="Q60" s="217"/>
      <c r="R60" s="196" t="s">
        <v>91</v>
      </c>
      <c r="S60" s="197"/>
      <c r="T60" s="101"/>
      <c r="U60" s="60" t="s">
        <v>26</v>
      </c>
      <c r="V60" s="102"/>
      <c r="W60" s="60" t="s">
        <v>26</v>
      </c>
    </row>
    <row r="61" spans="1:23" ht="13.5" customHeight="1" x14ac:dyDescent="0.15">
      <c r="A61" s="220"/>
      <c r="B61" s="196" t="s">
        <v>48</v>
      </c>
      <c r="C61" s="197"/>
      <c r="D61" s="65"/>
      <c r="E61" s="60" t="s">
        <v>49</v>
      </c>
      <c r="F61" s="65"/>
      <c r="G61" s="60" t="s">
        <v>49</v>
      </c>
      <c r="I61" s="220"/>
      <c r="J61" s="196" t="s">
        <v>130</v>
      </c>
      <c r="K61" s="197"/>
      <c r="L61" s="65"/>
      <c r="M61" s="60" t="s">
        <v>49</v>
      </c>
      <c r="N61" s="65"/>
      <c r="O61" s="60" t="s">
        <v>49</v>
      </c>
      <c r="Q61" s="217"/>
      <c r="R61" s="205" t="s">
        <v>212</v>
      </c>
      <c r="S61" s="206"/>
      <c r="T61" s="119"/>
      <c r="U61" s="60" t="s">
        <v>140</v>
      </c>
      <c r="V61" s="119"/>
      <c r="W61" s="60" t="s">
        <v>140</v>
      </c>
    </row>
    <row r="62" spans="1:23" x14ac:dyDescent="0.15">
      <c r="A62" s="220"/>
      <c r="B62" s="196" t="s">
        <v>50</v>
      </c>
      <c r="C62" s="197"/>
      <c r="D62" s="65"/>
      <c r="E62" s="60" t="s">
        <v>49</v>
      </c>
      <c r="F62" s="65"/>
      <c r="G62" s="60" t="s">
        <v>49</v>
      </c>
      <c r="I62" s="220"/>
      <c r="J62" s="196" t="s">
        <v>50</v>
      </c>
      <c r="K62" s="197"/>
      <c r="L62" s="65"/>
      <c r="M62" s="60" t="s">
        <v>49</v>
      </c>
      <c r="N62" s="45"/>
      <c r="O62" s="60" t="s">
        <v>49</v>
      </c>
      <c r="Q62" s="217"/>
      <c r="R62" s="196" t="s">
        <v>229</v>
      </c>
      <c r="S62" s="197"/>
      <c r="T62" s="201"/>
      <c r="U62" s="202"/>
      <c r="V62" s="201"/>
      <c r="W62" s="202"/>
    </row>
    <row r="63" spans="1:23" ht="14.25" thickBot="1" x14ac:dyDescent="0.2">
      <c r="A63" s="221"/>
      <c r="B63" s="59"/>
      <c r="C63" s="64" t="s">
        <v>51</v>
      </c>
      <c r="D63" s="66"/>
      <c r="E63" s="62" t="s">
        <v>49</v>
      </c>
      <c r="F63" s="66"/>
      <c r="G63" s="62" t="s">
        <v>49</v>
      </c>
      <c r="I63" s="221"/>
      <c r="J63" s="59"/>
      <c r="K63" s="64" t="s">
        <v>51</v>
      </c>
      <c r="L63" s="66"/>
      <c r="M63" s="62" t="s">
        <v>49</v>
      </c>
      <c r="N63" s="61"/>
      <c r="O63" s="62" t="s">
        <v>49</v>
      </c>
      <c r="Q63" s="217"/>
      <c r="R63" s="196" t="s">
        <v>234</v>
      </c>
      <c r="S63" s="197"/>
      <c r="T63" s="201"/>
      <c r="U63" s="202"/>
      <c r="V63" s="201"/>
      <c r="W63" s="202"/>
    </row>
    <row r="64" spans="1:23" x14ac:dyDescent="0.15">
      <c r="A64" s="219">
        <v>7</v>
      </c>
      <c r="B64" s="207" t="s">
        <v>99</v>
      </c>
      <c r="C64" s="208"/>
      <c r="D64" s="198"/>
      <c r="E64" s="199"/>
      <c r="F64" s="198"/>
      <c r="G64" s="199"/>
      <c r="H64" s="57"/>
      <c r="I64" s="219">
        <v>7</v>
      </c>
      <c r="J64" s="207" t="s">
        <v>100</v>
      </c>
      <c r="K64" s="208"/>
      <c r="L64" s="198"/>
      <c r="M64" s="199"/>
      <c r="N64" s="200"/>
      <c r="O64" s="199"/>
      <c r="Q64" s="217"/>
      <c r="R64" s="196" t="s">
        <v>231</v>
      </c>
      <c r="S64" s="197"/>
      <c r="T64" s="146"/>
      <c r="U64" s="147" t="s">
        <v>232</v>
      </c>
      <c r="V64" s="146"/>
      <c r="W64" s="147" t="s">
        <v>232</v>
      </c>
    </row>
    <row r="65" spans="1:23" ht="13.5" customHeight="1" x14ac:dyDescent="0.15">
      <c r="A65" s="220"/>
      <c r="B65" s="203" t="s">
        <v>45</v>
      </c>
      <c r="C65" s="63" t="s">
        <v>46</v>
      </c>
      <c r="D65" s="193"/>
      <c r="E65" s="194"/>
      <c r="F65" s="193"/>
      <c r="G65" s="194"/>
      <c r="H65" s="57"/>
      <c r="I65" s="220"/>
      <c r="J65" s="203" t="s">
        <v>45</v>
      </c>
      <c r="K65" s="63" t="s">
        <v>46</v>
      </c>
      <c r="L65" s="193"/>
      <c r="M65" s="194"/>
      <c r="N65" s="195"/>
      <c r="O65" s="194"/>
      <c r="Q65" s="217"/>
      <c r="R65" s="196" t="s">
        <v>233</v>
      </c>
      <c r="S65" s="197"/>
      <c r="T65" s="101"/>
      <c r="U65" s="60" t="s">
        <v>26</v>
      </c>
      <c r="V65" s="102"/>
      <c r="W65" s="60" t="s">
        <v>26</v>
      </c>
    </row>
    <row r="66" spans="1:23" ht="13.5" customHeight="1" x14ac:dyDescent="0.15">
      <c r="A66" s="220"/>
      <c r="B66" s="204"/>
      <c r="C66" s="63" t="s">
        <v>10</v>
      </c>
      <c r="D66" s="193"/>
      <c r="E66" s="194"/>
      <c r="F66" s="193"/>
      <c r="G66" s="194"/>
      <c r="H66" s="57"/>
      <c r="I66" s="220"/>
      <c r="J66" s="204"/>
      <c r="K66" s="63" t="s">
        <v>10</v>
      </c>
      <c r="L66" s="193"/>
      <c r="M66" s="194"/>
      <c r="N66" s="195"/>
      <c r="O66" s="194"/>
      <c r="Q66" s="217"/>
      <c r="R66" s="196" t="s">
        <v>230</v>
      </c>
      <c r="S66" s="197"/>
      <c r="T66" s="201"/>
      <c r="U66" s="202"/>
      <c r="V66" s="201"/>
      <c r="W66" s="202"/>
    </row>
    <row r="67" spans="1:23" x14ac:dyDescent="0.15">
      <c r="A67" s="220"/>
      <c r="B67" s="204"/>
      <c r="C67" s="63" t="s">
        <v>47</v>
      </c>
      <c r="D67" s="193"/>
      <c r="E67" s="194"/>
      <c r="F67" s="193"/>
      <c r="G67" s="194"/>
      <c r="H67" s="57"/>
      <c r="I67" s="220"/>
      <c r="J67" s="204"/>
      <c r="K67" s="63" t="s">
        <v>47</v>
      </c>
      <c r="L67" s="193"/>
      <c r="M67" s="194"/>
      <c r="N67" s="195"/>
      <c r="O67" s="194"/>
      <c r="Q67" s="217"/>
      <c r="R67" s="196" t="s">
        <v>139</v>
      </c>
      <c r="S67" s="197"/>
      <c r="T67" s="65"/>
      <c r="U67" s="60" t="s">
        <v>49</v>
      </c>
      <c r="V67" s="45"/>
      <c r="W67" s="60" t="s">
        <v>49</v>
      </c>
    </row>
    <row r="68" spans="1:23" x14ac:dyDescent="0.15">
      <c r="A68" s="220"/>
      <c r="B68" s="204"/>
      <c r="C68" s="13" t="s">
        <v>21</v>
      </c>
      <c r="D68" s="193"/>
      <c r="E68" s="194"/>
      <c r="F68" s="193"/>
      <c r="G68" s="194"/>
      <c r="H68" s="57"/>
      <c r="I68" s="220"/>
      <c r="J68" s="204"/>
      <c r="K68" s="13" t="s">
        <v>21</v>
      </c>
      <c r="L68" s="193"/>
      <c r="M68" s="194"/>
      <c r="N68" s="195"/>
      <c r="O68" s="194"/>
      <c r="Q68" s="217"/>
      <c r="R68" s="196" t="s">
        <v>50</v>
      </c>
      <c r="S68" s="197"/>
      <c r="T68" s="65"/>
      <c r="U68" s="60" t="s">
        <v>49</v>
      </c>
      <c r="V68" s="45"/>
      <c r="W68" s="60" t="s">
        <v>49</v>
      </c>
    </row>
    <row r="69" spans="1:23" ht="14.25" thickBot="1" x14ac:dyDescent="0.2">
      <c r="A69" s="220"/>
      <c r="B69" s="196" t="s">
        <v>91</v>
      </c>
      <c r="C69" s="197"/>
      <c r="D69" s="101"/>
      <c r="E69" s="60" t="s">
        <v>26</v>
      </c>
      <c r="F69" s="101"/>
      <c r="G69" s="60" t="s">
        <v>26</v>
      </c>
      <c r="I69" s="220"/>
      <c r="J69" s="196" t="s">
        <v>91</v>
      </c>
      <c r="K69" s="197"/>
      <c r="L69" s="101"/>
      <c r="M69" s="60" t="s">
        <v>26</v>
      </c>
      <c r="N69" s="102"/>
      <c r="O69" s="60" t="s">
        <v>26</v>
      </c>
      <c r="Q69" s="218"/>
      <c r="R69" s="59"/>
      <c r="S69" s="64" t="s">
        <v>51</v>
      </c>
      <c r="T69" s="66"/>
      <c r="U69" s="62" t="s">
        <v>49</v>
      </c>
      <c r="V69" s="61"/>
      <c r="W69" s="62" t="s">
        <v>49</v>
      </c>
    </row>
    <row r="70" spans="1:23" x14ac:dyDescent="0.15">
      <c r="A70" s="220"/>
      <c r="B70" s="196" t="s">
        <v>48</v>
      </c>
      <c r="C70" s="197"/>
      <c r="D70" s="65"/>
      <c r="E70" s="60" t="s">
        <v>49</v>
      </c>
      <c r="F70" s="65"/>
      <c r="G70" s="60" t="s">
        <v>49</v>
      </c>
      <c r="I70" s="220"/>
      <c r="J70" s="196" t="s">
        <v>130</v>
      </c>
      <c r="K70" s="197"/>
      <c r="L70" s="65"/>
      <c r="M70" s="60" t="s">
        <v>49</v>
      </c>
      <c r="N70" s="65"/>
      <c r="O70" s="60" t="s">
        <v>49</v>
      </c>
      <c r="Q70" s="216">
        <v>5</v>
      </c>
      <c r="R70" s="207" t="s">
        <v>101</v>
      </c>
      <c r="S70" s="208"/>
      <c r="T70" s="198"/>
      <c r="U70" s="199"/>
      <c r="V70" s="200"/>
      <c r="W70" s="199"/>
    </row>
    <row r="71" spans="1:23" ht="13.5" customHeight="1" x14ac:dyDescent="0.15">
      <c r="A71" s="220"/>
      <c r="B71" s="196" t="s">
        <v>50</v>
      </c>
      <c r="C71" s="197"/>
      <c r="D71" s="65"/>
      <c r="E71" s="60" t="s">
        <v>49</v>
      </c>
      <c r="F71" s="65"/>
      <c r="G71" s="60" t="s">
        <v>49</v>
      </c>
      <c r="I71" s="220"/>
      <c r="J71" s="196" t="s">
        <v>50</v>
      </c>
      <c r="K71" s="197"/>
      <c r="L71" s="65"/>
      <c r="M71" s="60" t="s">
        <v>49</v>
      </c>
      <c r="N71" s="45"/>
      <c r="O71" s="60" t="s">
        <v>49</v>
      </c>
      <c r="Q71" s="217"/>
      <c r="R71" s="203" t="s">
        <v>45</v>
      </c>
      <c r="S71" s="63" t="s">
        <v>46</v>
      </c>
      <c r="T71" s="193"/>
      <c r="U71" s="194"/>
      <c r="V71" s="195"/>
      <c r="W71" s="194"/>
    </row>
    <row r="72" spans="1:23" ht="14.25" thickBot="1" x14ac:dyDescent="0.2">
      <c r="A72" s="221"/>
      <c r="B72" s="59"/>
      <c r="C72" s="64" t="s">
        <v>51</v>
      </c>
      <c r="D72" s="66"/>
      <c r="E72" s="62" t="s">
        <v>49</v>
      </c>
      <c r="F72" s="66"/>
      <c r="G72" s="62" t="s">
        <v>49</v>
      </c>
      <c r="I72" s="221"/>
      <c r="J72" s="59"/>
      <c r="K72" s="64" t="s">
        <v>51</v>
      </c>
      <c r="L72" s="66"/>
      <c r="M72" s="62" t="s">
        <v>49</v>
      </c>
      <c r="N72" s="61"/>
      <c r="O72" s="62" t="s">
        <v>49</v>
      </c>
      <c r="Q72" s="217"/>
      <c r="R72" s="204"/>
      <c r="S72" s="63" t="s">
        <v>10</v>
      </c>
      <c r="T72" s="193"/>
      <c r="U72" s="194"/>
      <c r="V72" s="195"/>
      <c r="W72" s="194"/>
    </row>
    <row r="73" spans="1:23" x14ac:dyDescent="0.15">
      <c r="A73" s="219">
        <v>8</v>
      </c>
      <c r="B73" s="207" t="s">
        <v>99</v>
      </c>
      <c r="C73" s="208"/>
      <c r="D73" s="198"/>
      <c r="E73" s="199"/>
      <c r="F73" s="198"/>
      <c r="G73" s="199"/>
      <c r="H73" s="57"/>
      <c r="I73" s="219">
        <v>8</v>
      </c>
      <c r="J73" s="207" t="s">
        <v>100</v>
      </c>
      <c r="K73" s="208"/>
      <c r="L73" s="198"/>
      <c r="M73" s="199"/>
      <c r="N73" s="200"/>
      <c r="O73" s="199"/>
      <c r="Q73" s="217"/>
      <c r="R73" s="204"/>
      <c r="S73" s="63" t="s">
        <v>47</v>
      </c>
      <c r="T73" s="193"/>
      <c r="U73" s="194"/>
      <c r="V73" s="195"/>
      <c r="W73" s="194"/>
    </row>
    <row r="74" spans="1:23" ht="13.5" customHeight="1" x14ac:dyDescent="0.15">
      <c r="A74" s="220"/>
      <c r="B74" s="203" t="s">
        <v>45</v>
      </c>
      <c r="C74" s="63" t="s">
        <v>46</v>
      </c>
      <c r="D74" s="193"/>
      <c r="E74" s="194"/>
      <c r="F74" s="193"/>
      <c r="G74" s="194"/>
      <c r="H74" s="57"/>
      <c r="I74" s="220"/>
      <c r="J74" s="203" t="s">
        <v>45</v>
      </c>
      <c r="K74" s="63" t="s">
        <v>46</v>
      </c>
      <c r="L74" s="193"/>
      <c r="M74" s="194"/>
      <c r="N74" s="195"/>
      <c r="O74" s="194"/>
      <c r="Q74" s="217"/>
      <c r="R74" s="204"/>
      <c r="S74" s="13" t="s">
        <v>21</v>
      </c>
      <c r="T74" s="193"/>
      <c r="U74" s="194"/>
      <c r="V74" s="195"/>
      <c r="W74" s="194"/>
    </row>
    <row r="75" spans="1:23" ht="13.5" customHeight="1" x14ac:dyDescent="0.15">
      <c r="A75" s="220"/>
      <c r="B75" s="204"/>
      <c r="C75" s="63" t="s">
        <v>10</v>
      </c>
      <c r="D75" s="193"/>
      <c r="E75" s="194"/>
      <c r="F75" s="193"/>
      <c r="G75" s="194"/>
      <c r="H75" s="57"/>
      <c r="I75" s="220"/>
      <c r="J75" s="204"/>
      <c r="K75" s="63" t="s">
        <v>10</v>
      </c>
      <c r="L75" s="193"/>
      <c r="M75" s="194"/>
      <c r="N75" s="195"/>
      <c r="O75" s="194"/>
      <c r="Q75" s="217"/>
      <c r="R75" s="196" t="s">
        <v>91</v>
      </c>
      <c r="S75" s="197"/>
      <c r="T75" s="101"/>
      <c r="U75" s="60" t="s">
        <v>26</v>
      </c>
      <c r="V75" s="102"/>
      <c r="W75" s="60" t="s">
        <v>26</v>
      </c>
    </row>
    <row r="76" spans="1:23" x14ac:dyDescent="0.15">
      <c r="A76" s="220"/>
      <c r="B76" s="204"/>
      <c r="C76" s="63" t="s">
        <v>47</v>
      </c>
      <c r="D76" s="193"/>
      <c r="E76" s="194"/>
      <c r="F76" s="193"/>
      <c r="G76" s="194"/>
      <c r="H76" s="57"/>
      <c r="I76" s="220"/>
      <c r="J76" s="204"/>
      <c r="K76" s="63" t="s">
        <v>47</v>
      </c>
      <c r="L76" s="193"/>
      <c r="M76" s="194"/>
      <c r="N76" s="195"/>
      <c r="O76" s="194"/>
      <c r="Q76" s="217"/>
      <c r="R76" s="205" t="s">
        <v>212</v>
      </c>
      <c r="S76" s="206"/>
      <c r="T76" s="119"/>
      <c r="U76" s="60" t="s">
        <v>140</v>
      </c>
      <c r="V76" s="119"/>
      <c r="W76" s="60" t="s">
        <v>140</v>
      </c>
    </row>
    <row r="77" spans="1:23" x14ac:dyDescent="0.15">
      <c r="A77" s="220"/>
      <c r="B77" s="204"/>
      <c r="C77" s="13" t="s">
        <v>21</v>
      </c>
      <c r="D77" s="193"/>
      <c r="E77" s="194"/>
      <c r="F77" s="193"/>
      <c r="G77" s="194"/>
      <c r="H77" s="57"/>
      <c r="I77" s="220"/>
      <c r="J77" s="204"/>
      <c r="K77" s="13" t="s">
        <v>21</v>
      </c>
      <c r="L77" s="193"/>
      <c r="M77" s="194"/>
      <c r="N77" s="195"/>
      <c r="O77" s="194"/>
      <c r="Q77" s="217"/>
      <c r="R77" s="196" t="s">
        <v>229</v>
      </c>
      <c r="S77" s="197"/>
      <c r="T77" s="201"/>
      <c r="U77" s="202"/>
      <c r="V77" s="201"/>
      <c r="W77" s="202"/>
    </row>
    <row r="78" spans="1:23" x14ac:dyDescent="0.15">
      <c r="A78" s="220"/>
      <c r="B78" s="196" t="s">
        <v>91</v>
      </c>
      <c r="C78" s="197"/>
      <c r="D78" s="101"/>
      <c r="E78" s="60" t="s">
        <v>26</v>
      </c>
      <c r="F78" s="101"/>
      <c r="G78" s="60" t="s">
        <v>26</v>
      </c>
      <c r="I78" s="220"/>
      <c r="J78" s="196" t="s">
        <v>91</v>
      </c>
      <c r="K78" s="197"/>
      <c r="L78" s="101"/>
      <c r="M78" s="60" t="s">
        <v>26</v>
      </c>
      <c r="N78" s="102"/>
      <c r="O78" s="60" t="s">
        <v>26</v>
      </c>
      <c r="Q78" s="217"/>
      <c r="R78" s="196" t="s">
        <v>234</v>
      </c>
      <c r="S78" s="197"/>
      <c r="T78" s="201"/>
      <c r="U78" s="202"/>
      <c r="V78" s="201"/>
      <c r="W78" s="202"/>
    </row>
    <row r="79" spans="1:23" x14ac:dyDescent="0.15">
      <c r="A79" s="220"/>
      <c r="B79" s="196" t="s">
        <v>48</v>
      </c>
      <c r="C79" s="197"/>
      <c r="D79" s="65"/>
      <c r="E79" s="60" t="s">
        <v>49</v>
      </c>
      <c r="F79" s="65"/>
      <c r="G79" s="60" t="s">
        <v>49</v>
      </c>
      <c r="I79" s="220"/>
      <c r="J79" s="196" t="s">
        <v>130</v>
      </c>
      <c r="K79" s="197"/>
      <c r="L79" s="65"/>
      <c r="M79" s="60" t="s">
        <v>49</v>
      </c>
      <c r="N79" s="65"/>
      <c r="O79" s="60" t="s">
        <v>49</v>
      </c>
      <c r="Q79" s="217"/>
      <c r="R79" s="196" t="s">
        <v>231</v>
      </c>
      <c r="S79" s="197"/>
      <c r="T79" s="146"/>
      <c r="U79" s="147" t="s">
        <v>232</v>
      </c>
      <c r="V79" s="146"/>
      <c r="W79" s="147" t="s">
        <v>232</v>
      </c>
    </row>
    <row r="80" spans="1:23" x14ac:dyDescent="0.15">
      <c r="A80" s="220"/>
      <c r="B80" s="196" t="s">
        <v>50</v>
      </c>
      <c r="C80" s="197"/>
      <c r="D80" s="65"/>
      <c r="E80" s="60" t="s">
        <v>49</v>
      </c>
      <c r="F80" s="65"/>
      <c r="G80" s="60" t="s">
        <v>49</v>
      </c>
      <c r="I80" s="220"/>
      <c r="J80" s="196" t="s">
        <v>50</v>
      </c>
      <c r="K80" s="197"/>
      <c r="L80" s="65"/>
      <c r="M80" s="60" t="s">
        <v>49</v>
      </c>
      <c r="N80" s="45"/>
      <c r="O80" s="60" t="s">
        <v>49</v>
      </c>
      <c r="Q80" s="217"/>
      <c r="R80" s="196" t="s">
        <v>233</v>
      </c>
      <c r="S80" s="197"/>
      <c r="T80" s="101"/>
      <c r="U80" s="60" t="s">
        <v>26</v>
      </c>
      <c r="V80" s="102"/>
      <c r="W80" s="60" t="s">
        <v>26</v>
      </c>
    </row>
    <row r="81" spans="1:23" ht="14.25" customHeight="1" thickBot="1" x14ac:dyDescent="0.2">
      <c r="A81" s="221"/>
      <c r="B81" s="59"/>
      <c r="C81" s="64" t="s">
        <v>51</v>
      </c>
      <c r="D81" s="66"/>
      <c r="E81" s="62" t="s">
        <v>49</v>
      </c>
      <c r="F81" s="66"/>
      <c r="G81" s="62" t="s">
        <v>49</v>
      </c>
      <c r="I81" s="221"/>
      <c r="J81" s="59"/>
      <c r="K81" s="64" t="s">
        <v>51</v>
      </c>
      <c r="L81" s="66"/>
      <c r="M81" s="62" t="s">
        <v>49</v>
      </c>
      <c r="N81" s="61"/>
      <c r="O81" s="62" t="s">
        <v>49</v>
      </c>
      <c r="Q81" s="217"/>
      <c r="R81" s="196" t="s">
        <v>230</v>
      </c>
      <c r="S81" s="197"/>
      <c r="T81" s="201"/>
      <c r="U81" s="202"/>
      <c r="V81" s="201"/>
      <c r="W81" s="202"/>
    </row>
    <row r="82" spans="1:23" x14ac:dyDescent="0.15">
      <c r="A82" s="219">
        <v>9</v>
      </c>
      <c r="B82" s="207" t="s">
        <v>99</v>
      </c>
      <c r="C82" s="208"/>
      <c r="D82" s="198"/>
      <c r="E82" s="199"/>
      <c r="F82" s="198"/>
      <c r="G82" s="199"/>
      <c r="H82" s="57"/>
      <c r="I82" s="219">
        <v>9</v>
      </c>
      <c r="J82" s="207" t="s">
        <v>100</v>
      </c>
      <c r="K82" s="208"/>
      <c r="L82" s="198"/>
      <c r="M82" s="199"/>
      <c r="N82" s="200"/>
      <c r="O82" s="199"/>
      <c r="Q82" s="217"/>
      <c r="R82" s="196" t="s">
        <v>139</v>
      </c>
      <c r="S82" s="197"/>
      <c r="T82" s="65"/>
      <c r="U82" s="60" t="s">
        <v>49</v>
      </c>
      <c r="V82" s="45"/>
      <c r="W82" s="60" t="s">
        <v>49</v>
      </c>
    </row>
    <row r="83" spans="1:23" ht="13.5" customHeight="1" x14ac:dyDescent="0.15">
      <c r="A83" s="220"/>
      <c r="B83" s="203" t="s">
        <v>45</v>
      </c>
      <c r="C83" s="63" t="s">
        <v>46</v>
      </c>
      <c r="D83" s="193"/>
      <c r="E83" s="194"/>
      <c r="F83" s="193"/>
      <c r="G83" s="194"/>
      <c r="H83" s="57"/>
      <c r="I83" s="220"/>
      <c r="J83" s="203" t="s">
        <v>45</v>
      </c>
      <c r="K83" s="63" t="s">
        <v>46</v>
      </c>
      <c r="L83" s="193"/>
      <c r="M83" s="194"/>
      <c r="N83" s="195"/>
      <c r="O83" s="194"/>
      <c r="Q83" s="217"/>
      <c r="R83" s="196" t="s">
        <v>50</v>
      </c>
      <c r="S83" s="197"/>
      <c r="T83" s="65"/>
      <c r="U83" s="60" t="s">
        <v>49</v>
      </c>
      <c r="V83" s="45"/>
      <c r="W83" s="60" t="s">
        <v>49</v>
      </c>
    </row>
    <row r="84" spans="1:23" ht="13.5" customHeight="1" thickBot="1" x14ac:dyDescent="0.2">
      <c r="A84" s="220"/>
      <c r="B84" s="204"/>
      <c r="C84" s="63" t="s">
        <v>10</v>
      </c>
      <c r="D84" s="193"/>
      <c r="E84" s="194"/>
      <c r="F84" s="193"/>
      <c r="G84" s="194"/>
      <c r="H84" s="57"/>
      <c r="I84" s="220"/>
      <c r="J84" s="204"/>
      <c r="K84" s="63" t="s">
        <v>10</v>
      </c>
      <c r="L84" s="193"/>
      <c r="M84" s="194"/>
      <c r="N84" s="195"/>
      <c r="O84" s="194"/>
      <c r="Q84" s="218"/>
      <c r="R84" s="59"/>
      <c r="S84" s="64" t="s">
        <v>51</v>
      </c>
      <c r="T84" s="66"/>
      <c r="U84" s="62" t="s">
        <v>49</v>
      </c>
      <c r="V84" s="61"/>
      <c r="W84" s="62" t="s">
        <v>49</v>
      </c>
    </row>
    <row r="85" spans="1:23" x14ac:dyDescent="0.15">
      <c r="A85" s="220"/>
      <c r="B85" s="204"/>
      <c r="C85" s="63" t="s">
        <v>47</v>
      </c>
      <c r="D85" s="193"/>
      <c r="E85" s="194"/>
      <c r="F85" s="193"/>
      <c r="G85" s="194"/>
      <c r="H85" s="57"/>
      <c r="I85" s="220"/>
      <c r="J85" s="204"/>
      <c r="K85" s="63" t="s">
        <v>47</v>
      </c>
      <c r="L85" s="193"/>
      <c r="M85" s="194"/>
      <c r="N85" s="195"/>
      <c r="O85" s="194"/>
      <c r="Q85" s="216">
        <v>6</v>
      </c>
      <c r="R85" s="207" t="s">
        <v>101</v>
      </c>
      <c r="S85" s="208"/>
      <c r="T85" s="198"/>
      <c r="U85" s="199"/>
      <c r="V85" s="200"/>
      <c r="W85" s="199"/>
    </row>
    <row r="86" spans="1:23" x14ac:dyDescent="0.15">
      <c r="A86" s="220"/>
      <c r="B86" s="204"/>
      <c r="C86" s="13" t="s">
        <v>21</v>
      </c>
      <c r="D86" s="193"/>
      <c r="E86" s="194"/>
      <c r="F86" s="193"/>
      <c r="G86" s="194"/>
      <c r="H86" s="57"/>
      <c r="I86" s="220"/>
      <c r="J86" s="204"/>
      <c r="K86" s="13" t="s">
        <v>21</v>
      </c>
      <c r="L86" s="193"/>
      <c r="M86" s="194"/>
      <c r="N86" s="195"/>
      <c r="O86" s="194"/>
      <c r="Q86" s="217"/>
      <c r="R86" s="203" t="s">
        <v>45</v>
      </c>
      <c r="S86" s="63" t="s">
        <v>46</v>
      </c>
      <c r="T86" s="193"/>
      <c r="U86" s="194"/>
      <c r="V86" s="195"/>
      <c r="W86" s="194"/>
    </row>
    <row r="87" spans="1:23" x14ac:dyDescent="0.15">
      <c r="A87" s="220"/>
      <c r="B87" s="196" t="s">
        <v>91</v>
      </c>
      <c r="C87" s="197"/>
      <c r="D87" s="101"/>
      <c r="E87" s="60" t="s">
        <v>26</v>
      </c>
      <c r="F87" s="101"/>
      <c r="G87" s="60" t="s">
        <v>26</v>
      </c>
      <c r="I87" s="220"/>
      <c r="J87" s="196" t="s">
        <v>91</v>
      </c>
      <c r="K87" s="197"/>
      <c r="L87" s="101"/>
      <c r="M87" s="60" t="s">
        <v>26</v>
      </c>
      <c r="N87" s="102"/>
      <c r="O87" s="60" t="s">
        <v>26</v>
      </c>
      <c r="Q87" s="217"/>
      <c r="R87" s="204"/>
      <c r="S87" s="63" t="s">
        <v>10</v>
      </c>
      <c r="T87" s="193"/>
      <c r="U87" s="194"/>
      <c r="V87" s="195"/>
      <c r="W87" s="194"/>
    </row>
    <row r="88" spans="1:23" x14ac:dyDescent="0.15">
      <c r="A88" s="220"/>
      <c r="B88" s="196" t="s">
        <v>48</v>
      </c>
      <c r="C88" s="197"/>
      <c r="D88" s="65"/>
      <c r="E88" s="60" t="s">
        <v>49</v>
      </c>
      <c r="F88" s="65"/>
      <c r="G88" s="60" t="s">
        <v>49</v>
      </c>
      <c r="I88" s="220"/>
      <c r="J88" s="196" t="s">
        <v>130</v>
      </c>
      <c r="K88" s="197"/>
      <c r="L88" s="65"/>
      <c r="M88" s="60" t="s">
        <v>49</v>
      </c>
      <c r="N88" s="65"/>
      <c r="O88" s="60" t="s">
        <v>49</v>
      </c>
      <c r="Q88" s="217"/>
      <c r="R88" s="204"/>
      <c r="S88" s="63" t="s">
        <v>47</v>
      </c>
      <c r="T88" s="193"/>
      <c r="U88" s="194"/>
      <c r="V88" s="195"/>
      <c r="W88" s="194"/>
    </row>
    <row r="89" spans="1:23" x14ac:dyDescent="0.15">
      <c r="A89" s="220"/>
      <c r="B89" s="196" t="s">
        <v>50</v>
      </c>
      <c r="C89" s="197"/>
      <c r="D89" s="65"/>
      <c r="E89" s="60" t="s">
        <v>49</v>
      </c>
      <c r="F89" s="65"/>
      <c r="G89" s="60" t="s">
        <v>49</v>
      </c>
      <c r="I89" s="220"/>
      <c r="J89" s="196" t="s">
        <v>50</v>
      </c>
      <c r="K89" s="197"/>
      <c r="L89" s="65"/>
      <c r="M89" s="60" t="s">
        <v>49</v>
      </c>
      <c r="N89" s="45"/>
      <c r="O89" s="60" t="s">
        <v>49</v>
      </c>
      <c r="Q89" s="217"/>
      <c r="R89" s="204"/>
      <c r="S89" s="13" t="s">
        <v>21</v>
      </c>
      <c r="T89" s="193"/>
      <c r="U89" s="194"/>
      <c r="V89" s="195"/>
      <c r="W89" s="194"/>
    </row>
    <row r="90" spans="1:23" ht="14.25" thickBot="1" x14ac:dyDescent="0.2">
      <c r="A90" s="221"/>
      <c r="B90" s="59"/>
      <c r="C90" s="64" t="s">
        <v>51</v>
      </c>
      <c r="D90" s="66"/>
      <c r="E90" s="62" t="s">
        <v>49</v>
      </c>
      <c r="F90" s="66"/>
      <c r="G90" s="62" t="s">
        <v>49</v>
      </c>
      <c r="I90" s="221"/>
      <c r="J90" s="59"/>
      <c r="K90" s="64" t="s">
        <v>51</v>
      </c>
      <c r="L90" s="66"/>
      <c r="M90" s="62" t="s">
        <v>49</v>
      </c>
      <c r="N90" s="61"/>
      <c r="O90" s="62" t="s">
        <v>49</v>
      </c>
      <c r="Q90" s="217"/>
      <c r="R90" s="196" t="s">
        <v>91</v>
      </c>
      <c r="S90" s="197"/>
      <c r="T90" s="101"/>
      <c r="U90" s="60" t="s">
        <v>26</v>
      </c>
      <c r="V90" s="102"/>
      <c r="W90" s="60" t="s">
        <v>26</v>
      </c>
    </row>
    <row r="91" spans="1:23" ht="13.5" customHeight="1" x14ac:dyDescent="0.15">
      <c r="A91" s="219">
        <v>10</v>
      </c>
      <c r="B91" s="207" t="s">
        <v>99</v>
      </c>
      <c r="C91" s="208"/>
      <c r="D91" s="198"/>
      <c r="E91" s="199"/>
      <c r="F91" s="198"/>
      <c r="G91" s="199"/>
      <c r="H91" s="57"/>
      <c r="I91" s="219">
        <v>10</v>
      </c>
      <c r="J91" s="207" t="s">
        <v>100</v>
      </c>
      <c r="K91" s="208"/>
      <c r="L91" s="198"/>
      <c r="M91" s="199"/>
      <c r="N91" s="200"/>
      <c r="O91" s="199"/>
      <c r="Q91" s="217"/>
      <c r="R91" s="205" t="s">
        <v>212</v>
      </c>
      <c r="S91" s="206"/>
      <c r="T91" s="119"/>
      <c r="U91" s="60" t="s">
        <v>140</v>
      </c>
      <c r="V91" s="119"/>
      <c r="W91" s="60" t="s">
        <v>140</v>
      </c>
    </row>
    <row r="92" spans="1:23" ht="13.5" customHeight="1" x14ac:dyDescent="0.15">
      <c r="A92" s="220"/>
      <c r="B92" s="203" t="s">
        <v>45</v>
      </c>
      <c r="C92" s="63" t="s">
        <v>46</v>
      </c>
      <c r="D92" s="193"/>
      <c r="E92" s="194"/>
      <c r="F92" s="193"/>
      <c r="G92" s="194"/>
      <c r="H92" s="57"/>
      <c r="I92" s="220"/>
      <c r="J92" s="203" t="s">
        <v>45</v>
      </c>
      <c r="K92" s="63" t="s">
        <v>46</v>
      </c>
      <c r="L92" s="193"/>
      <c r="M92" s="194"/>
      <c r="N92" s="195"/>
      <c r="O92" s="194"/>
      <c r="Q92" s="217"/>
      <c r="R92" s="196" t="s">
        <v>229</v>
      </c>
      <c r="S92" s="197"/>
      <c r="T92" s="201"/>
      <c r="U92" s="202"/>
      <c r="V92" s="201"/>
      <c r="W92" s="202"/>
    </row>
    <row r="93" spans="1:23" x14ac:dyDescent="0.15">
      <c r="A93" s="220"/>
      <c r="B93" s="204"/>
      <c r="C93" s="63" t="s">
        <v>10</v>
      </c>
      <c r="D93" s="193"/>
      <c r="E93" s="194"/>
      <c r="F93" s="193"/>
      <c r="G93" s="194"/>
      <c r="H93" s="57"/>
      <c r="I93" s="220"/>
      <c r="J93" s="204"/>
      <c r="K93" s="63" t="s">
        <v>10</v>
      </c>
      <c r="L93" s="193"/>
      <c r="M93" s="194"/>
      <c r="N93" s="195"/>
      <c r="O93" s="194"/>
      <c r="Q93" s="217"/>
      <c r="R93" s="196" t="s">
        <v>234</v>
      </c>
      <c r="S93" s="197"/>
      <c r="T93" s="201"/>
      <c r="U93" s="202"/>
      <c r="V93" s="201"/>
      <c r="W93" s="202"/>
    </row>
    <row r="94" spans="1:23" x14ac:dyDescent="0.15">
      <c r="A94" s="220"/>
      <c r="B94" s="204"/>
      <c r="C94" s="63" t="s">
        <v>47</v>
      </c>
      <c r="D94" s="193"/>
      <c r="E94" s="194"/>
      <c r="F94" s="193"/>
      <c r="G94" s="194"/>
      <c r="H94" s="57"/>
      <c r="I94" s="220"/>
      <c r="J94" s="204"/>
      <c r="K94" s="63" t="s">
        <v>47</v>
      </c>
      <c r="L94" s="193"/>
      <c r="M94" s="194"/>
      <c r="N94" s="195"/>
      <c r="O94" s="194"/>
      <c r="Q94" s="217"/>
      <c r="R94" s="196" t="s">
        <v>231</v>
      </c>
      <c r="S94" s="197"/>
      <c r="T94" s="146"/>
      <c r="U94" s="147" t="s">
        <v>232</v>
      </c>
      <c r="V94" s="146"/>
      <c r="W94" s="147" t="s">
        <v>232</v>
      </c>
    </row>
    <row r="95" spans="1:23" x14ac:dyDescent="0.15">
      <c r="A95" s="220"/>
      <c r="B95" s="204"/>
      <c r="C95" s="13" t="s">
        <v>21</v>
      </c>
      <c r="D95" s="193"/>
      <c r="E95" s="194"/>
      <c r="F95" s="193"/>
      <c r="G95" s="194"/>
      <c r="H95" s="57"/>
      <c r="I95" s="220"/>
      <c r="J95" s="204"/>
      <c r="K95" s="13" t="s">
        <v>21</v>
      </c>
      <c r="L95" s="193"/>
      <c r="M95" s="194"/>
      <c r="N95" s="195"/>
      <c r="O95" s="194"/>
      <c r="Q95" s="217"/>
      <c r="R95" s="196" t="s">
        <v>233</v>
      </c>
      <c r="S95" s="197"/>
      <c r="T95" s="101"/>
      <c r="U95" s="60" t="s">
        <v>26</v>
      </c>
      <c r="V95" s="102"/>
      <c r="W95" s="60" t="s">
        <v>26</v>
      </c>
    </row>
    <row r="96" spans="1:23" x14ac:dyDescent="0.15">
      <c r="A96" s="220"/>
      <c r="B96" s="196" t="s">
        <v>91</v>
      </c>
      <c r="C96" s="197"/>
      <c r="D96" s="101"/>
      <c r="E96" s="60" t="s">
        <v>26</v>
      </c>
      <c r="F96" s="101"/>
      <c r="G96" s="60" t="s">
        <v>26</v>
      </c>
      <c r="I96" s="220"/>
      <c r="J96" s="196" t="s">
        <v>91</v>
      </c>
      <c r="K96" s="197"/>
      <c r="L96" s="101"/>
      <c r="M96" s="60" t="s">
        <v>26</v>
      </c>
      <c r="N96" s="102"/>
      <c r="O96" s="60" t="s">
        <v>26</v>
      </c>
      <c r="Q96" s="217"/>
      <c r="R96" s="196" t="s">
        <v>230</v>
      </c>
      <c r="S96" s="197"/>
      <c r="T96" s="201"/>
      <c r="U96" s="202"/>
      <c r="V96" s="201"/>
      <c r="W96" s="202"/>
    </row>
    <row r="97" spans="1:23" x14ac:dyDescent="0.15">
      <c r="A97" s="220"/>
      <c r="B97" s="196" t="s">
        <v>48</v>
      </c>
      <c r="C97" s="197"/>
      <c r="D97" s="65"/>
      <c r="E97" s="60" t="s">
        <v>49</v>
      </c>
      <c r="F97" s="65"/>
      <c r="G97" s="60" t="s">
        <v>49</v>
      </c>
      <c r="I97" s="220"/>
      <c r="J97" s="196" t="s">
        <v>130</v>
      </c>
      <c r="K97" s="197"/>
      <c r="L97" s="65"/>
      <c r="M97" s="60" t="s">
        <v>49</v>
      </c>
      <c r="N97" s="65"/>
      <c r="O97" s="60" t="s">
        <v>49</v>
      </c>
      <c r="Q97" s="217"/>
      <c r="R97" s="196" t="s">
        <v>139</v>
      </c>
      <c r="S97" s="197"/>
      <c r="T97" s="65"/>
      <c r="U97" s="60" t="s">
        <v>49</v>
      </c>
      <c r="V97" s="45"/>
      <c r="W97" s="60" t="s">
        <v>49</v>
      </c>
    </row>
    <row r="98" spans="1:23" x14ac:dyDescent="0.15">
      <c r="A98" s="220"/>
      <c r="B98" s="196" t="s">
        <v>50</v>
      </c>
      <c r="C98" s="197"/>
      <c r="D98" s="65"/>
      <c r="E98" s="60" t="s">
        <v>49</v>
      </c>
      <c r="F98" s="65"/>
      <c r="G98" s="60" t="s">
        <v>49</v>
      </c>
      <c r="I98" s="220"/>
      <c r="J98" s="196" t="s">
        <v>50</v>
      </c>
      <c r="K98" s="197"/>
      <c r="L98" s="65"/>
      <c r="M98" s="60" t="s">
        <v>49</v>
      </c>
      <c r="N98" s="45"/>
      <c r="O98" s="60" t="s">
        <v>49</v>
      </c>
      <c r="Q98" s="217"/>
      <c r="R98" s="196" t="s">
        <v>50</v>
      </c>
      <c r="S98" s="197"/>
      <c r="T98" s="65"/>
      <c r="U98" s="60" t="s">
        <v>49</v>
      </c>
      <c r="V98" s="45"/>
      <c r="W98" s="60" t="s">
        <v>49</v>
      </c>
    </row>
    <row r="99" spans="1:23" ht="14.25" thickBot="1" x14ac:dyDescent="0.2">
      <c r="A99" s="221"/>
      <c r="B99" s="59"/>
      <c r="C99" s="64" t="s">
        <v>51</v>
      </c>
      <c r="D99" s="66"/>
      <c r="E99" s="62" t="s">
        <v>49</v>
      </c>
      <c r="F99" s="66"/>
      <c r="G99" s="62" t="s">
        <v>49</v>
      </c>
      <c r="I99" s="221"/>
      <c r="J99" s="59"/>
      <c r="K99" s="64" t="s">
        <v>51</v>
      </c>
      <c r="L99" s="66"/>
      <c r="M99" s="62" t="s">
        <v>49</v>
      </c>
      <c r="N99" s="61"/>
      <c r="O99" s="62" t="s">
        <v>49</v>
      </c>
      <c r="Q99" s="218"/>
      <c r="R99" s="59"/>
      <c r="S99" s="64" t="s">
        <v>51</v>
      </c>
      <c r="T99" s="66"/>
      <c r="U99" s="62" t="s">
        <v>49</v>
      </c>
      <c r="V99" s="61"/>
      <c r="W99" s="62" t="s">
        <v>49</v>
      </c>
    </row>
    <row r="100" spans="1:23" x14ac:dyDescent="0.15">
      <c r="Q100" s="216">
        <v>7</v>
      </c>
      <c r="R100" s="207" t="s">
        <v>101</v>
      </c>
      <c r="S100" s="208"/>
      <c r="T100" s="198"/>
      <c r="U100" s="199"/>
      <c r="V100" s="200"/>
      <c r="W100" s="199"/>
    </row>
    <row r="101" spans="1:23" ht="13.5" customHeight="1" x14ac:dyDescent="0.15">
      <c r="Q101" s="217"/>
      <c r="R101" s="203" t="s">
        <v>45</v>
      </c>
      <c r="S101" s="63" t="s">
        <v>46</v>
      </c>
      <c r="T101" s="193"/>
      <c r="U101" s="194"/>
      <c r="V101" s="195"/>
      <c r="W101" s="194"/>
    </row>
    <row r="102" spans="1:23" x14ac:dyDescent="0.15">
      <c r="Q102" s="217"/>
      <c r="R102" s="204"/>
      <c r="S102" s="63" t="s">
        <v>10</v>
      </c>
      <c r="T102" s="193"/>
      <c r="U102" s="194"/>
      <c r="V102" s="195"/>
      <c r="W102" s="194"/>
    </row>
    <row r="103" spans="1:23" x14ac:dyDescent="0.15">
      <c r="Q103" s="217"/>
      <c r="R103" s="204"/>
      <c r="S103" s="63" t="s">
        <v>47</v>
      </c>
      <c r="T103" s="193"/>
      <c r="U103" s="194"/>
      <c r="V103" s="195"/>
      <c r="W103" s="194"/>
    </row>
    <row r="104" spans="1:23" x14ac:dyDescent="0.15">
      <c r="Q104" s="217"/>
      <c r="R104" s="204"/>
      <c r="S104" s="13" t="s">
        <v>21</v>
      </c>
      <c r="T104" s="193"/>
      <c r="U104" s="194"/>
      <c r="V104" s="195"/>
      <c r="W104" s="194"/>
    </row>
    <row r="105" spans="1:23" x14ac:dyDescent="0.15">
      <c r="Q105" s="217"/>
      <c r="R105" s="196" t="s">
        <v>91</v>
      </c>
      <c r="S105" s="197"/>
      <c r="T105" s="101"/>
      <c r="U105" s="60" t="s">
        <v>26</v>
      </c>
      <c r="V105" s="102"/>
      <c r="W105" s="60" t="s">
        <v>26</v>
      </c>
    </row>
    <row r="106" spans="1:23" x14ac:dyDescent="0.15">
      <c r="Q106" s="217"/>
      <c r="R106" s="205" t="s">
        <v>212</v>
      </c>
      <c r="S106" s="206"/>
      <c r="T106" s="119"/>
      <c r="U106" s="60" t="s">
        <v>140</v>
      </c>
      <c r="V106" s="119"/>
      <c r="W106" s="60" t="s">
        <v>140</v>
      </c>
    </row>
    <row r="107" spans="1:23" x14ac:dyDescent="0.15">
      <c r="Q107" s="217"/>
      <c r="R107" s="196" t="s">
        <v>229</v>
      </c>
      <c r="S107" s="197"/>
      <c r="T107" s="201"/>
      <c r="U107" s="202"/>
      <c r="V107" s="201"/>
      <c r="W107" s="202"/>
    </row>
    <row r="108" spans="1:23" x14ac:dyDescent="0.15">
      <c r="Q108" s="217"/>
      <c r="R108" s="196" t="s">
        <v>234</v>
      </c>
      <c r="S108" s="197"/>
      <c r="T108" s="201"/>
      <c r="U108" s="202"/>
      <c r="V108" s="201"/>
      <c r="W108" s="202"/>
    </row>
    <row r="109" spans="1:23" x14ac:dyDescent="0.15">
      <c r="Q109" s="217"/>
      <c r="R109" s="196" t="s">
        <v>231</v>
      </c>
      <c r="S109" s="197"/>
      <c r="T109" s="146"/>
      <c r="U109" s="147" t="s">
        <v>232</v>
      </c>
      <c r="V109" s="146"/>
      <c r="W109" s="147" t="s">
        <v>232</v>
      </c>
    </row>
    <row r="110" spans="1:23" x14ac:dyDescent="0.15">
      <c r="Q110" s="217"/>
      <c r="R110" s="196" t="s">
        <v>233</v>
      </c>
      <c r="S110" s="197"/>
      <c r="T110" s="101"/>
      <c r="U110" s="60" t="s">
        <v>26</v>
      </c>
      <c r="V110" s="102"/>
      <c r="W110" s="60" t="s">
        <v>26</v>
      </c>
    </row>
    <row r="111" spans="1:23" x14ac:dyDescent="0.15">
      <c r="Q111" s="217"/>
      <c r="R111" s="196" t="s">
        <v>230</v>
      </c>
      <c r="S111" s="197"/>
      <c r="T111" s="201"/>
      <c r="U111" s="202"/>
      <c r="V111" s="201"/>
      <c r="W111" s="202"/>
    </row>
    <row r="112" spans="1:23" x14ac:dyDescent="0.15">
      <c r="Q112" s="217"/>
      <c r="R112" s="196" t="s">
        <v>139</v>
      </c>
      <c r="S112" s="197"/>
      <c r="T112" s="65"/>
      <c r="U112" s="60" t="s">
        <v>49</v>
      </c>
      <c r="V112" s="45"/>
      <c r="W112" s="60" t="s">
        <v>49</v>
      </c>
    </row>
    <row r="113" spans="17:23" x14ac:dyDescent="0.15">
      <c r="Q113" s="217"/>
      <c r="R113" s="196" t="s">
        <v>50</v>
      </c>
      <c r="S113" s="197"/>
      <c r="T113" s="65"/>
      <c r="U113" s="60" t="s">
        <v>49</v>
      </c>
      <c r="V113" s="45"/>
      <c r="W113" s="60" t="s">
        <v>49</v>
      </c>
    </row>
    <row r="114" spans="17:23" ht="14.25" thickBot="1" x14ac:dyDescent="0.2">
      <c r="Q114" s="218"/>
      <c r="R114" s="59"/>
      <c r="S114" s="64" t="s">
        <v>51</v>
      </c>
      <c r="T114" s="66"/>
      <c r="U114" s="62" t="s">
        <v>49</v>
      </c>
      <c r="V114" s="61"/>
      <c r="W114" s="62" t="s">
        <v>49</v>
      </c>
    </row>
    <row r="115" spans="17:23" x14ac:dyDescent="0.15">
      <c r="Q115" s="216">
        <v>8</v>
      </c>
      <c r="R115" s="207" t="s">
        <v>101</v>
      </c>
      <c r="S115" s="208"/>
      <c r="T115" s="198"/>
      <c r="U115" s="199"/>
      <c r="V115" s="200"/>
      <c r="W115" s="199"/>
    </row>
    <row r="116" spans="17:23" x14ac:dyDescent="0.15">
      <c r="Q116" s="217"/>
      <c r="R116" s="203" t="s">
        <v>45</v>
      </c>
      <c r="S116" s="63" t="s">
        <v>46</v>
      </c>
      <c r="T116" s="193"/>
      <c r="U116" s="194"/>
      <c r="V116" s="195"/>
      <c r="W116" s="194"/>
    </row>
    <row r="117" spans="17:23" x14ac:dyDescent="0.15">
      <c r="Q117" s="217"/>
      <c r="R117" s="204"/>
      <c r="S117" s="63" t="s">
        <v>10</v>
      </c>
      <c r="T117" s="193"/>
      <c r="U117" s="194"/>
      <c r="V117" s="195"/>
      <c r="W117" s="194"/>
    </row>
    <row r="118" spans="17:23" x14ac:dyDescent="0.15">
      <c r="Q118" s="217"/>
      <c r="R118" s="204"/>
      <c r="S118" s="63" t="s">
        <v>47</v>
      </c>
      <c r="T118" s="193"/>
      <c r="U118" s="194"/>
      <c r="V118" s="195"/>
      <c r="W118" s="194"/>
    </row>
    <row r="119" spans="17:23" x14ac:dyDescent="0.15">
      <c r="Q119" s="217"/>
      <c r="R119" s="204"/>
      <c r="S119" s="13" t="s">
        <v>21</v>
      </c>
      <c r="T119" s="193"/>
      <c r="U119" s="194"/>
      <c r="V119" s="195"/>
      <c r="W119" s="194"/>
    </row>
    <row r="120" spans="17:23" x14ac:dyDescent="0.15">
      <c r="Q120" s="217"/>
      <c r="R120" s="196" t="s">
        <v>91</v>
      </c>
      <c r="S120" s="197"/>
      <c r="T120" s="101"/>
      <c r="U120" s="60" t="s">
        <v>26</v>
      </c>
      <c r="V120" s="102"/>
      <c r="W120" s="60" t="s">
        <v>26</v>
      </c>
    </row>
    <row r="121" spans="17:23" x14ac:dyDescent="0.15">
      <c r="Q121" s="217"/>
      <c r="R121" s="205" t="s">
        <v>212</v>
      </c>
      <c r="S121" s="206"/>
      <c r="T121" s="119"/>
      <c r="U121" s="60" t="s">
        <v>140</v>
      </c>
      <c r="V121" s="119"/>
      <c r="W121" s="60" t="s">
        <v>140</v>
      </c>
    </row>
    <row r="122" spans="17:23" x14ac:dyDescent="0.15">
      <c r="Q122" s="217"/>
      <c r="R122" s="196" t="s">
        <v>229</v>
      </c>
      <c r="S122" s="197"/>
      <c r="T122" s="201"/>
      <c r="U122" s="202"/>
      <c r="V122" s="201"/>
      <c r="W122" s="202"/>
    </row>
    <row r="123" spans="17:23" x14ac:dyDescent="0.15">
      <c r="Q123" s="217"/>
      <c r="R123" s="196" t="s">
        <v>234</v>
      </c>
      <c r="S123" s="197"/>
      <c r="T123" s="201"/>
      <c r="U123" s="202"/>
      <c r="V123" s="201"/>
      <c r="W123" s="202"/>
    </row>
    <row r="124" spans="17:23" x14ac:dyDescent="0.15">
      <c r="Q124" s="217"/>
      <c r="R124" s="196" t="s">
        <v>231</v>
      </c>
      <c r="S124" s="197"/>
      <c r="T124" s="146"/>
      <c r="U124" s="147" t="s">
        <v>232</v>
      </c>
      <c r="V124" s="146"/>
      <c r="W124" s="147" t="s">
        <v>232</v>
      </c>
    </row>
    <row r="125" spans="17:23" x14ac:dyDescent="0.15">
      <c r="Q125" s="217"/>
      <c r="R125" s="196" t="s">
        <v>233</v>
      </c>
      <c r="S125" s="197"/>
      <c r="T125" s="101"/>
      <c r="U125" s="60" t="s">
        <v>26</v>
      </c>
      <c r="V125" s="102"/>
      <c r="W125" s="60" t="s">
        <v>26</v>
      </c>
    </row>
    <row r="126" spans="17:23" x14ac:dyDescent="0.15">
      <c r="Q126" s="217"/>
      <c r="R126" s="196" t="s">
        <v>230</v>
      </c>
      <c r="S126" s="197"/>
      <c r="T126" s="201"/>
      <c r="U126" s="202"/>
      <c r="V126" s="201"/>
      <c r="W126" s="202"/>
    </row>
    <row r="127" spans="17:23" x14ac:dyDescent="0.15">
      <c r="Q127" s="217"/>
      <c r="R127" s="196" t="s">
        <v>139</v>
      </c>
      <c r="S127" s="197"/>
      <c r="T127" s="65"/>
      <c r="U127" s="60" t="s">
        <v>49</v>
      </c>
      <c r="V127" s="45"/>
      <c r="W127" s="60" t="s">
        <v>49</v>
      </c>
    </row>
    <row r="128" spans="17:23" x14ac:dyDescent="0.15">
      <c r="Q128" s="217"/>
      <c r="R128" s="196" t="s">
        <v>50</v>
      </c>
      <c r="S128" s="197"/>
      <c r="T128" s="65"/>
      <c r="U128" s="60" t="s">
        <v>49</v>
      </c>
      <c r="V128" s="45"/>
      <c r="W128" s="60" t="s">
        <v>49</v>
      </c>
    </row>
    <row r="129" spans="17:23" ht="14.25" thickBot="1" x14ac:dyDescent="0.2">
      <c r="Q129" s="218"/>
      <c r="R129" s="59"/>
      <c r="S129" s="64" t="s">
        <v>51</v>
      </c>
      <c r="T129" s="66"/>
      <c r="U129" s="62" t="s">
        <v>49</v>
      </c>
      <c r="V129" s="61"/>
      <c r="W129" s="62" t="s">
        <v>49</v>
      </c>
    </row>
    <row r="130" spans="17:23" x14ac:dyDescent="0.15">
      <c r="Q130" s="216">
        <v>9</v>
      </c>
      <c r="R130" s="207" t="s">
        <v>101</v>
      </c>
      <c r="S130" s="208"/>
      <c r="T130" s="198"/>
      <c r="U130" s="199"/>
      <c r="V130" s="200"/>
      <c r="W130" s="199"/>
    </row>
    <row r="131" spans="17:23" x14ac:dyDescent="0.15">
      <c r="Q131" s="217"/>
      <c r="R131" s="203" t="s">
        <v>45</v>
      </c>
      <c r="S131" s="63" t="s">
        <v>46</v>
      </c>
      <c r="T131" s="193"/>
      <c r="U131" s="194"/>
      <c r="V131" s="195"/>
      <c r="W131" s="194"/>
    </row>
    <row r="132" spans="17:23" x14ac:dyDescent="0.15">
      <c r="Q132" s="217"/>
      <c r="R132" s="204"/>
      <c r="S132" s="63" t="s">
        <v>10</v>
      </c>
      <c r="T132" s="193"/>
      <c r="U132" s="194"/>
      <c r="V132" s="195"/>
      <c r="W132" s="194"/>
    </row>
    <row r="133" spans="17:23" x14ac:dyDescent="0.15">
      <c r="Q133" s="217"/>
      <c r="R133" s="204"/>
      <c r="S133" s="63" t="s">
        <v>47</v>
      </c>
      <c r="T133" s="193"/>
      <c r="U133" s="194"/>
      <c r="V133" s="195"/>
      <c r="W133" s="194"/>
    </row>
    <row r="134" spans="17:23" x14ac:dyDescent="0.15">
      <c r="Q134" s="217"/>
      <c r="R134" s="204"/>
      <c r="S134" s="13" t="s">
        <v>21</v>
      </c>
      <c r="T134" s="193"/>
      <c r="U134" s="194"/>
      <c r="V134" s="195"/>
      <c r="W134" s="194"/>
    </row>
    <row r="135" spans="17:23" x14ac:dyDescent="0.15">
      <c r="Q135" s="217"/>
      <c r="R135" s="196" t="s">
        <v>91</v>
      </c>
      <c r="S135" s="197"/>
      <c r="T135" s="101"/>
      <c r="U135" s="60" t="s">
        <v>26</v>
      </c>
      <c r="V135" s="102"/>
      <c r="W135" s="60" t="s">
        <v>26</v>
      </c>
    </row>
    <row r="136" spans="17:23" x14ac:dyDescent="0.15">
      <c r="Q136" s="217"/>
      <c r="R136" s="205" t="s">
        <v>212</v>
      </c>
      <c r="S136" s="206"/>
      <c r="T136" s="119"/>
      <c r="U136" s="60" t="s">
        <v>140</v>
      </c>
      <c r="V136" s="119"/>
      <c r="W136" s="60" t="s">
        <v>140</v>
      </c>
    </row>
    <row r="137" spans="17:23" x14ac:dyDescent="0.15">
      <c r="Q137" s="217"/>
      <c r="R137" s="196" t="s">
        <v>229</v>
      </c>
      <c r="S137" s="197"/>
      <c r="T137" s="201"/>
      <c r="U137" s="202"/>
      <c r="V137" s="201"/>
      <c r="W137" s="202"/>
    </row>
    <row r="138" spans="17:23" x14ac:dyDescent="0.15">
      <c r="Q138" s="217"/>
      <c r="R138" s="196" t="s">
        <v>234</v>
      </c>
      <c r="S138" s="197"/>
      <c r="T138" s="201"/>
      <c r="U138" s="202"/>
      <c r="V138" s="201"/>
      <c r="W138" s="202"/>
    </row>
    <row r="139" spans="17:23" x14ac:dyDescent="0.15">
      <c r="Q139" s="217"/>
      <c r="R139" s="196" t="s">
        <v>231</v>
      </c>
      <c r="S139" s="197"/>
      <c r="T139" s="146"/>
      <c r="U139" s="147" t="s">
        <v>232</v>
      </c>
      <c r="V139" s="146"/>
      <c r="W139" s="147" t="s">
        <v>232</v>
      </c>
    </row>
    <row r="140" spans="17:23" x14ac:dyDescent="0.15">
      <c r="Q140" s="217"/>
      <c r="R140" s="196" t="s">
        <v>233</v>
      </c>
      <c r="S140" s="197"/>
      <c r="T140" s="101"/>
      <c r="U140" s="60" t="s">
        <v>26</v>
      </c>
      <c r="V140" s="102"/>
      <c r="W140" s="60" t="s">
        <v>26</v>
      </c>
    </row>
    <row r="141" spans="17:23" x14ac:dyDescent="0.15">
      <c r="Q141" s="217"/>
      <c r="R141" s="196" t="s">
        <v>230</v>
      </c>
      <c r="S141" s="197"/>
      <c r="T141" s="201"/>
      <c r="U141" s="202"/>
      <c r="V141" s="201"/>
      <c r="W141" s="202"/>
    </row>
    <row r="142" spans="17:23" x14ac:dyDescent="0.15">
      <c r="Q142" s="217"/>
      <c r="R142" s="196" t="s">
        <v>139</v>
      </c>
      <c r="S142" s="197"/>
      <c r="T142" s="65"/>
      <c r="U142" s="60" t="s">
        <v>49</v>
      </c>
      <c r="V142" s="45"/>
      <c r="W142" s="60" t="s">
        <v>49</v>
      </c>
    </row>
    <row r="143" spans="17:23" x14ac:dyDescent="0.15">
      <c r="Q143" s="217"/>
      <c r="R143" s="196" t="s">
        <v>50</v>
      </c>
      <c r="S143" s="197"/>
      <c r="T143" s="65"/>
      <c r="U143" s="60" t="s">
        <v>49</v>
      </c>
      <c r="V143" s="45"/>
      <c r="W143" s="60" t="s">
        <v>49</v>
      </c>
    </row>
    <row r="144" spans="17:23" ht="14.25" thickBot="1" x14ac:dyDescent="0.2">
      <c r="Q144" s="218"/>
      <c r="R144" s="59"/>
      <c r="S144" s="64" t="s">
        <v>51</v>
      </c>
      <c r="T144" s="66"/>
      <c r="U144" s="62" t="s">
        <v>49</v>
      </c>
      <c r="V144" s="61"/>
      <c r="W144" s="62" t="s">
        <v>49</v>
      </c>
    </row>
    <row r="145" spans="17:23" x14ac:dyDescent="0.15">
      <c r="Q145" s="216">
        <v>10</v>
      </c>
      <c r="R145" s="207" t="s">
        <v>101</v>
      </c>
      <c r="S145" s="208"/>
      <c r="T145" s="198"/>
      <c r="U145" s="199"/>
      <c r="V145" s="200"/>
      <c r="W145" s="199"/>
    </row>
    <row r="146" spans="17:23" x14ac:dyDescent="0.15">
      <c r="Q146" s="217"/>
      <c r="R146" s="203" t="s">
        <v>45</v>
      </c>
      <c r="S146" s="63" t="s">
        <v>46</v>
      </c>
      <c r="T146" s="193"/>
      <c r="U146" s="194"/>
      <c r="V146" s="195"/>
      <c r="W146" s="194"/>
    </row>
    <row r="147" spans="17:23" x14ac:dyDescent="0.15">
      <c r="Q147" s="217"/>
      <c r="R147" s="204"/>
      <c r="S147" s="63" t="s">
        <v>10</v>
      </c>
      <c r="T147" s="193"/>
      <c r="U147" s="194"/>
      <c r="V147" s="195"/>
      <c r="W147" s="194"/>
    </row>
    <row r="148" spans="17:23" x14ac:dyDescent="0.15">
      <c r="Q148" s="217"/>
      <c r="R148" s="204"/>
      <c r="S148" s="63" t="s">
        <v>47</v>
      </c>
      <c r="T148" s="193"/>
      <c r="U148" s="194"/>
      <c r="V148" s="195"/>
      <c r="W148" s="194"/>
    </row>
    <row r="149" spans="17:23" x14ac:dyDescent="0.15">
      <c r="Q149" s="217"/>
      <c r="R149" s="204"/>
      <c r="S149" s="13" t="s">
        <v>21</v>
      </c>
      <c r="T149" s="193"/>
      <c r="U149" s="194"/>
      <c r="V149" s="195"/>
      <c r="W149" s="194"/>
    </row>
    <row r="150" spans="17:23" x14ac:dyDescent="0.15">
      <c r="Q150" s="217"/>
      <c r="R150" s="196" t="s">
        <v>91</v>
      </c>
      <c r="S150" s="197"/>
      <c r="T150" s="101"/>
      <c r="U150" s="60" t="s">
        <v>26</v>
      </c>
      <c r="V150" s="102"/>
      <c r="W150" s="60" t="s">
        <v>26</v>
      </c>
    </row>
    <row r="151" spans="17:23" x14ac:dyDescent="0.15">
      <c r="Q151" s="217"/>
      <c r="R151" s="205" t="s">
        <v>212</v>
      </c>
      <c r="S151" s="206"/>
      <c r="T151" s="119"/>
      <c r="U151" s="60" t="s">
        <v>140</v>
      </c>
      <c r="V151" s="119"/>
      <c r="W151" s="60" t="s">
        <v>140</v>
      </c>
    </row>
    <row r="152" spans="17:23" x14ac:dyDescent="0.15">
      <c r="Q152" s="217"/>
      <c r="R152" s="196" t="s">
        <v>229</v>
      </c>
      <c r="S152" s="197"/>
      <c r="T152" s="201"/>
      <c r="U152" s="202"/>
      <c r="V152" s="201"/>
      <c r="W152" s="202"/>
    </row>
    <row r="153" spans="17:23" x14ac:dyDescent="0.15">
      <c r="Q153" s="217"/>
      <c r="R153" s="196" t="s">
        <v>234</v>
      </c>
      <c r="S153" s="197"/>
      <c r="T153" s="201"/>
      <c r="U153" s="202"/>
      <c r="V153" s="201"/>
      <c r="W153" s="202"/>
    </row>
    <row r="154" spans="17:23" x14ac:dyDescent="0.15">
      <c r="Q154" s="217"/>
      <c r="R154" s="196" t="s">
        <v>231</v>
      </c>
      <c r="S154" s="197"/>
      <c r="T154" s="146"/>
      <c r="U154" s="147" t="s">
        <v>232</v>
      </c>
      <c r="V154" s="146"/>
      <c r="W154" s="147" t="s">
        <v>232</v>
      </c>
    </row>
    <row r="155" spans="17:23" x14ac:dyDescent="0.15">
      <c r="Q155" s="217"/>
      <c r="R155" s="196" t="s">
        <v>233</v>
      </c>
      <c r="S155" s="197"/>
      <c r="T155" s="101"/>
      <c r="U155" s="60" t="s">
        <v>26</v>
      </c>
      <c r="V155" s="102"/>
      <c r="W155" s="60" t="s">
        <v>26</v>
      </c>
    </row>
    <row r="156" spans="17:23" x14ac:dyDescent="0.15">
      <c r="Q156" s="217"/>
      <c r="R156" s="196" t="s">
        <v>230</v>
      </c>
      <c r="S156" s="197"/>
      <c r="T156" s="201"/>
      <c r="U156" s="202"/>
      <c r="V156" s="201"/>
      <c r="W156" s="202"/>
    </row>
    <row r="157" spans="17:23" x14ac:dyDescent="0.15">
      <c r="Q157" s="217"/>
      <c r="R157" s="196" t="s">
        <v>139</v>
      </c>
      <c r="S157" s="197"/>
      <c r="T157" s="65"/>
      <c r="U157" s="60" t="s">
        <v>49</v>
      </c>
      <c r="V157" s="45"/>
      <c r="W157" s="60" t="s">
        <v>49</v>
      </c>
    </row>
    <row r="158" spans="17:23" x14ac:dyDescent="0.15">
      <c r="Q158" s="217"/>
      <c r="R158" s="196" t="s">
        <v>50</v>
      </c>
      <c r="S158" s="197"/>
      <c r="T158" s="65"/>
      <c r="U158" s="60" t="s">
        <v>49</v>
      </c>
      <c r="V158" s="45"/>
      <c r="W158" s="60" t="s">
        <v>49</v>
      </c>
    </row>
    <row r="159" spans="17:23" ht="14.25" thickBot="1" x14ac:dyDescent="0.2">
      <c r="Q159" s="218"/>
      <c r="R159" s="59"/>
      <c r="S159" s="64" t="s">
        <v>51</v>
      </c>
      <c r="T159" s="66"/>
      <c r="U159" s="62" t="s">
        <v>49</v>
      </c>
      <c r="V159" s="61"/>
      <c r="W159" s="62" t="s">
        <v>49</v>
      </c>
    </row>
  </sheetData>
  <dataConsolidate/>
  <mergeCells count="618">
    <mergeCell ref="R98:S98"/>
    <mergeCell ref="R100:S100"/>
    <mergeCell ref="R154:S154"/>
    <mergeCell ref="R155:S155"/>
    <mergeCell ref="R156:S156"/>
    <mergeCell ref="R153:S153"/>
    <mergeCell ref="R126:S126"/>
    <mergeCell ref="R143:S143"/>
    <mergeCell ref="R121:S121"/>
    <mergeCell ref="R128:S128"/>
    <mergeCell ref="R130:S130"/>
    <mergeCell ref="R135:S135"/>
    <mergeCell ref="R142:S142"/>
    <mergeCell ref="R136:S136"/>
    <mergeCell ref="R137:S137"/>
    <mergeCell ref="R109:S109"/>
    <mergeCell ref="R110:S110"/>
    <mergeCell ref="R111:S111"/>
    <mergeCell ref="R101:R104"/>
    <mergeCell ref="R158:S158"/>
    <mergeCell ref="R115:S115"/>
    <mergeCell ref="Q70:Q84"/>
    <mergeCell ref="R152:S152"/>
    <mergeCell ref="T152:U152"/>
    <mergeCell ref="V152:W152"/>
    <mergeCell ref="T153:U153"/>
    <mergeCell ref="V153:W153"/>
    <mergeCell ref="V138:W138"/>
    <mergeCell ref="R139:S139"/>
    <mergeCell ref="R140:S140"/>
    <mergeCell ref="R141:S141"/>
    <mergeCell ref="T141:U141"/>
    <mergeCell ref="V141:W141"/>
    <mergeCell ref="R151:S151"/>
    <mergeCell ref="R145:S145"/>
    <mergeCell ref="T111:U111"/>
    <mergeCell ref="V111:W111"/>
    <mergeCell ref="T115:U115"/>
    <mergeCell ref="V115:W115"/>
    <mergeCell ref="Q85:Q99"/>
    <mergeCell ref="Q100:Q114"/>
    <mergeCell ref="Q115:Q129"/>
    <mergeCell ref="Q130:Q144"/>
    <mergeCell ref="Q145:Q159"/>
    <mergeCell ref="R92:S92"/>
    <mergeCell ref="T100:U100"/>
    <mergeCell ref="V100:W100"/>
    <mergeCell ref="T101:U101"/>
    <mergeCell ref="V101:W101"/>
    <mergeCell ref="T102:U102"/>
    <mergeCell ref="T156:U156"/>
    <mergeCell ref="V156:W156"/>
    <mergeCell ref="V102:W102"/>
    <mergeCell ref="T103:U103"/>
    <mergeCell ref="V103:W103"/>
    <mergeCell ref="T104:U104"/>
    <mergeCell ref="V104:W104"/>
    <mergeCell ref="R105:S105"/>
    <mergeCell ref="R112:S112"/>
    <mergeCell ref="R106:S106"/>
    <mergeCell ref="R113:S113"/>
    <mergeCell ref="R107:S107"/>
    <mergeCell ref="T107:U107"/>
    <mergeCell ref="V107:W107"/>
    <mergeCell ref="R108:S108"/>
    <mergeCell ref="T108:U108"/>
    <mergeCell ref="V108:W108"/>
    <mergeCell ref="R77:S77"/>
    <mergeCell ref="T77:U77"/>
    <mergeCell ref="V77:W77"/>
    <mergeCell ref="R81:S81"/>
    <mergeCell ref="T81:U81"/>
    <mergeCell ref="V81:W81"/>
    <mergeCell ref="R83:S83"/>
    <mergeCell ref="R85:S85"/>
    <mergeCell ref="T85:U85"/>
    <mergeCell ref="V85:W85"/>
    <mergeCell ref="R78:S78"/>
    <mergeCell ref="T78:U78"/>
    <mergeCell ref="V78:W78"/>
    <mergeCell ref="R79:S79"/>
    <mergeCell ref="R82:S82"/>
    <mergeCell ref="R80:S80"/>
    <mergeCell ref="R76:S76"/>
    <mergeCell ref="R71:R74"/>
    <mergeCell ref="T71:U71"/>
    <mergeCell ref="V71:W71"/>
    <mergeCell ref="R67:S67"/>
    <mergeCell ref="R68:S68"/>
    <mergeCell ref="T72:U72"/>
    <mergeCell ref="V72:W72"/>
    <mergeCell ref="T73:U73"/>
    <mergeCell ref="V73:W73"/>
    <mergeCell ref="T74:U74"/>
    <mergeCell ref="V74:W74"/>
    <mergeCell ref="R75:S75"/>
    <mergeCell ref="T47:U47"/>
    <mergeCell ref="V47:W47"/>
    <mergeCell ref="R37:S37"/>
    <mergeCell ref="R38:S38"/>
    <mergeCell ref="R40:S40"/>
    <mergeCell ref="R46:S46"/>
    <mergeCell ref="T40:U40"/>
    <mergeCell ref="V40:W40"/>
    <mergeCell ref="R41:R44"/>
    <mergeCell ref="T51:U51"/>
    <mergeCell ref="V28:W28"/>
    <mergeCell ref="V29:W29"/>
    <mergeCell ref="V51:W51"/>
    <mergeCell ref="R47:S47"/>
    <mergeCell ref="R48:S48"/>
    <mergeCell ref="T48:U48"/>
    <mergeCell ref="V48:W48"/>
    <mergeCell ref="N37:O37"/>
    <mergeCell ref="N38:O38"/>
    <mergeCell ref="N39:O39"/>
    <mergeCell ref="N40:O40"/>
    <mergeCell ref="N41:O41"/>
    <mergeCell ref="N46:O46"/>
    <mergeCell ref="N47:O47"/>
    <mergeCell ref="V42:W42"/>
    <mergeCell ref="V43:W43"/>
    <mergeCell ref="V44:W44"/>
    <mergeCell ref="N48:O48"/>
    <mergeCell ref="V33:W33"/>
    <mergeCell ref="T32:U32"/>
    <mergeCell ref="R34:S34"/>
    <mergeCell ref="R35:S35"/>
    <mergeCell ref="V36:W36"/>
    <mergeCell ref="V21:W21"/>
    <mergeCell ref="R18:S18"/>
    <mergeCell ref="T18:U18"/>
    <mergeCell ref="V18:W18"/>
    <mergeCell ref="V32:W32"/>
    <mergeCell ref="R33:S33"/>
    <mergeCell ref="T33:U33"/>
    <mergeCell ref="R21:S21"/>
    <mergeCell ref="V41:W41"/>
    <mergeCell ref="R25:S25"/>
    <mergeCell ref="T25:U25"/>
    <mergeCell ref="R30:S30"/>
    <mergeCell ref="V25:W25"/>
    <mergeCell ref="T36:U36"/>
    <mergeCell ref="R31:S31"/>
    <mergeCell ref="T26:U26"/>
    <mergeCell ref="V26:W26"/>
    <mergeCell ref="A19:A27"/>
    <mergeCell ref="B19:C19"/>
    <mergeCell ref="B20:B23"/>
    <mergeCell ref="R49:S49"/>
    <mergeCell ref="R50:S50"/>
    <mergeCell ref="A37:A45"/>
    <mergeCell ref="B37:C37"/>
    <mergeCell ref="D37:E37"/>
    <mergeCell ref="B38:B41"/>
    <mergeCell ref="D38:E38"/>
    <mergeCell ref="A28:A36"/>
    <mergeCell ref="B42:C42"/>
    <mergeCell ref="B43:C43"/>
    <mergeCell ref="B44:C44"/>
    <mergeCell ref="D31:E31"/>
    <mergeCell ref="D32:E32"/>
    <mergeCell ref="N23:O23"/>
    <mergeCell ref="N28:O28"/>
    <mergeCell ref="N29:O29"/>
    <mergeCell ref="N30:O30"/>
    <mergeCell ref="B26:C26"/>
    <mergeCell ref="Q25:Q39"/>
    <mergeCell ref="Q40:Q54"/>
    <mergeCell ref="N31:O31"/>
    <mergeCell ref="B17:C17"/>
    <mergeCell ref="B11:B14"/>
    <mergeCell ref="B15:C15"/>
    <mergeCell ref="D13:E13"/>
    <mergeCell ref="D21:E21"/>
    <mergeCell ref="D22:E22"/>
    <mergeCell ref="D14:E14"/>
    <mergeCell ref="R63:S63"/>
    <mergeCell ref="R61:S61"/>
    <mergeCell ref="R60:S60"/>
    <mergeCell ref="R52:S52"/>
    <mergeCell ref="R53:S53"/>
    <mergeCell ref="R51:S51"/>
    <mergeCell ref="N32:O32"/>
    <mergeCell ref="Q55:Q69"/>
    <mergeCell ref="B24:C24"/>
    <mergeCell ref="B25:C25"/>
    <mergeCell ref="B33:C33"/>
    <mergeCell ref="B34:C34"/>
    <mergeCell ref="B35:C35"/>
    <mergeCell ref="B29:B32"/>
    <mergeCell ref="D29:E29"/>
    <mergeCell ref="B28:C28"/>
    <mergeCell ref="D30:E30"/>
    <mergeCell ref="D28:E28"/>
    <mergeCell ref="A46:A54"/>
    <mergeCell ref="B46:C46"/>
    <mergeCell ref="D46:E46"/>
    <mergeCell ref="B47:B50"/>
    <mergeCell ref="D47:E47"/>
    <mergeCell ref="D48:E48"/>
    <mergeCell ref="D49:E49"/>
    <mergeCell ref="D50:E50"/>
    <mergeCell ref="B51:C51"/>
    <mergeCell ref="B52:C52"/>
    <mergeCell ref="B53:C53"/>
    <mergeCell ref="A55:A63"/>
    <mergeCell ref="B55:C55"/>
    <mergeCell ref="D55:E55"/>
    <mergeCell ref="B56:B59"/>
    <mergeCell ref="D56:E56"/>
    <mergeCell ref="D57:E57"/>
    <mergeCell ref="D58:E58"/>
    <mergeCell ref="D59:E59"/>
    <mergeCell ref="B60:C60"/>
    <mergeCell ref="B61:C61"/>
    <mergeCell ref="B62:C62"/>
    <mergeCell ref="A64:A72"/>
    <mergeCell ref="B64:C64"/>
    <mergeCell ref="D64:E64"/>
    <mergeCell ref="B65:B68"/>
    <mergeCell ref="D65:E65"/>
    <mergeCell ref="D66:E66"/>
    <mergeCell ref="D67:E67"/>
    <mergeCell ref="D68:E68"/>
    <mergeCell ref="A73:A81"/>
    <mergeCell ref="B73:C73"/>
    <mergeCell ref="D73:E73"/>
    <mergeCell ref="B74:B77"/>
    <mergeCell ref="D74:E74"/>
    <mergeCell ref="D75:E75"/>
    <mergeCell ref="D76:E76"/>
    <mergeCell ref="B82:C82"/>
    <mergeCell ref="D82:E82"/>
    <mergeCell ref="B83:B86"/>
    <mergeCell ref="D83:E83"/>
    <mergeCell ref="D84:E84"/>
    <mergeCell ref="B69:C69"/>
    <mergeCell ref="B70:C70"/>
    <mergeCell ref="B71:C71"/>
    <mergeCell ref="A91:A99"/>
    <mergeCell ref="B91:C91"/>
    <mergeCell ref="D91:E91"/>
    <mergeCell ref="B92:B95"/>
    <mergeCell ref="D92:E92"/>
    <mergeCell ref="D77:E77"/>
    <mergeCell ref="B78:C78"/>
    <mergeCell ref="B79:C79"/>
    <mergeCell ref="B80:C80"/>
    <mergeCell ref="A82:A90"/>
    <mergeCell ref="B96:C96"/>
    <mergeCell ref="B97:C97"/>
    <mergeCell ref="B98:C98"/>
    <mergeCell ref="D85:E85"/>
    <mergeCell ref="D86:E86"/>
    <mergeCell ref="B87:C87"/>
    <mergeCell ref="B88:C88"/>
    <mergeCell ref="B89:C89"/>
    <mergeCell ref="F28:G28"/>
    <mergeCell ref="F29:G29"/>
    <mergeCell ref="F30:G30"/>
    <mergeCell ref="D93:E93"/>
    <mergeCell ref="D94:E94"/>
    <mergeCell ref="D95:E95"/>
    <mergeCell ref="D39:E39"/>
    <mergeCell ref="D40:E40"/>
    <mergeCell ref="D41:E41"/>
    <mergeCell ref="F31:G31"/>
    <mergeCell ref="F32:G32"/>
    <mergeCell ref="F37:G37"/>
    <mergeCell ref="F38:G38"/>
    <mergeCell ref="F39:G39"/>
    <mergeCell ref="F40:G40"/>
    <mergeCell ref="F41:G41"/>
    <mergeCell ref="F46:G46"/>
    <mergeCell ref="F47:G47"/>
    <mergeCell ref="F48:G48"/>
    <mergeCell ref="F49:G49"/>
    <mergeCell ref="F50:G50"/>
    <mergeCell ref="F55:G55"/>
    <mergeCell ref="F14:G14"/>
    <mergeCell ref="F19:G19"/>
    <mergeCell ref="F20:G20"/>
    <mergeCell ref="F21:G21"/>
    <mergeCell ref="F22:G22"/>
    <mergeCell ref="F23:G23"/>
    <mergeCell ref="A3:C3"/>
    <mergeCell ref="F10:G10"/>
    <mergeCell ref="F11:G11"/>
    <mergeCell ref="F12:G12"/>
    <mergeCell ref="F13:G13"/>
    <mergeCell ref="A10:A18"/>
    <mergeCell ref="D3:E3"/>
    <mergeCell ref="D4:E4"/>
    <mergeCell ref="D5:E5"/>
    <mergeCell ref="A8:G8"/>
    <mergeCell ref="D10:E10"/>
    <mergeCell ref="D11:E11"/>
    <mergeCell ref="D12:E12"/>
    <mergeCell ref="D19:E19"/>
    <mergeCell ref="D20:E20"/>
    <mergeCell ref="D23:E23"/>
    <mergeCell ref="B10:C10"/>
    <mergeCell ref="B16:C16"/>
    <mergeCell ref="F74:G74"/>
    <mergeCell ref="F75:G75"/>
    <mergeCell ref="F56:G56"/>
    <mergeCell ref="F57:G57"/>
    <mergeCell ref="F58:G58"/>
    <mergeCell ref="F59:G59"/>
    <mergeCell ref="F64:G64"/>
    <mergeCell ref="F65:G65"/>
    <mergeCell ref="F93:G93"/>
    <mergeCell ref="F94:G94"/>
    <mergeCell ref="F95:G95"/>
    <mergeCell ref="F76:G76"/>
    <mergeCell ref="F77:G77"/>
    <mergeCell ref="F82:G82"/>
    <mergeCell ref="F83:G83"/>
    <mergeCell ref="F84:G84"/>
    <mergeCell ref="F85:G85"/>
    <mergeCell ref="N10:O10"/>
    <mergeCell ref="N11:O11"/>
    <mergeCell ref="N12:O12"/>
    <mergeCell ref="F86:G86"/>
    <mergeCell ref="F91:G91"/>
    <mergeCell ref="F92:G92"/>
    <mergeCell ref="F66:G66"/>
    <mergeCell ref="F67:G67"/>
    <mergeCell ref="F68:G68"/>
    <mergeCell ref="F73:G73"/>
    <mergeCell ref="N13:O13"/>
    <mergeCell ref="N14:O14"/>
    <mergeCell ref="N19:O19"/>
    <mergeCell ref="N20:O20"/>
    <mergeCell ref="N21:O21"/>
    <mergeCell ref="N22:O22"/>
    <mergeCell ref="N49:O49"/>
    <mergeCell ref="N50:O50"/>
    <mergeCell ref="N55:O55"/>
    <mergeCell ref="N56:O56"/>
    <mergeCell ref="N76:O76"/>
    <mergeCell ref="N57:O57"/>
    <mergeCell ref="N58:O58"/>
    <mergeCell ref="N59:O59"/>
    <mergeCell ref="N64:O64"/>
    <mergeCell ref="N65:O65"/>
    <mergeCell ref="N66:O66"/>
    <mergeCell ref="N82:O82"/>
    <mergeCell ref="N83:O83"/>
    <mergeCell ref="N84:O84"/>
    <mergeCell ref="N85:O85"/>
    <mergeCell ref="N86:O86"/>
    <mergeCell ref="N67:O67"/>
    <mergeCell ref="N68:O68"/>
    <mergeCell ref="N73:O73"/>
    <mergeCell ref="N74:O74"/>
    <mergeCell ref="N75:O75"/>
    <mergeCell ref="N91:O91"/>
    <mergeCell ref="N92:O92"/>
    <mergeCell ref="N93:O93"/>
    <mergeCell ref="N94:O94"/>
    <mergeCell ref="N95:O95"/>
    <mergeCell ref="A9:C9"/>
    <mergeCell ref="D9:E9"/>
    <mergeCell ref="F9:G9"/>
    <mergeCell ref="N9:O9"/>
    <mergeCell ref="N77:O77"/>
    <mergeCell ref="J34:K34"/>
    <mergeCell ref="J35:K35"/>
    <mergeCell ref="J17:K17"/>
    <mergeCell ref="J25:K25"/>
    <mergeCell ref="J26:K26"/>
    <mergeCell ref="I10:I18"/>
    <mergeCell ref="J10:K10"/>
    <mergeCell ref="J15:K15"/>
    <mergeCell ref="J16:K16"/>
    <mergeCell ref="I19:I27"/>
    <mergeCell ref="J52:K52"/>
    <mergeCell ref="J53:K53"/>
    <mergeCell ref="I46:I54"/>
    <mergeCell ref="J46:K46"/>
    <mergeCell ref="J51:K51"/>
    <mergeCell ref="J43:K43"/>
    <mergeCell ref="J44:K44"/>
    <mergeCell ref="I37:I45"/>
    <mergeCell ref="J37:K37"/>
    <mergeCell ref="J42:K42"/>
    <mergeCell ref="J69:K69"/>
    <mergeCell ref="J61:K61"/>
    <mergeCell ref="J62:K62"/>
    <mergeCell ref="I55:I63"/>
    <mergeCell ref="J55:K55"/>
    <mergeCell ref="J60:K60"/>
    <mergeCell ref="I91:I99"/>
    <mergeCell ref="J79:K79"/>
    <mergeCell ref="J80:K80"/>
    <mergeCell ref="I73:I81"/>
    <mergeCell ref="J73:K73"/>
    <mergeCell ref="J78:K78"/>
    <mergeCell ref="J96:K96"/>
    <mergeCell ref="J97:K97"/>
    <mergeCell ref="J98:K98"/>
    <mergeCell ref="I9:K9"/>
    <mergeCell ref="L9:M9"/>
    <mergeCell ref="J88:K88"/>
    <mergeCell ref="J89:K89"/>
    <mergeCell ref="I82:I90"/>
    <mergeCell ref="J82:K82"/>
    <mergeCell ref="J87:K87"/>
    <mergeCell ref="J70:K70"/>
    <mergeCell ref="J71:K71"/>
    <mergeCell ref="I64:I72"/>
    <mergeCell ref="L10:M10"/>
    <mergeCell ref="J11:J14"/>
    <mergeCell ref="L11:M11"/>
    <mergeCell ref="L12:M12"/>
    <mergeCell ref="L13:M13"/>
    <mergeCell ref="L14:M14"/>
    <mergeCell ref="J19:K19"/>
    <mergeCell ref="L19:M19"/>
    <mergeCell ref="J20:J23"/>
    <mergeCell ref="L20:M20"/>
    <mergeCell ref="L21:M21"/>
    <mergeCell ref="L22:M22"/>
    <mergeCell ref="L23:M23"/>
    <mergeCell ref="J24:K24"/>
    <mergeCell ref="I28:I36"/>
    <mergeCell ref="J28:K28"/>
    <mergeCell ref="L28:M28"/>
    <mergeCell ref="J29:J32"/>
    <mergeCell ref="L29:M29"/>
    <mergeCell ref="L30:M30"/>
    <mergeCell ref="L31:M31"/>
    <mergeCell ref="L32:M32"/>
    <mergeCell ref="J33:K33"/>
    <mergeCell ref="L37:M37"/>
    <mergeCell ref="J38:J41"/>
    <mergeCell ref="L38:M38"/>
    <mergeCell ref="L39:M39"/>
    <mergeCell ref="L40:M40"/>
    <mergeCell ref="L41:M41"/>
    <mergeCell ref="L46:M46"/>
    <mergeCell ref="J47:J50"/>
    <mergeCell ref="L47:M47"/>
    <mergeCell ref="L48:M48"/>
    <mergeCell ref="L49:M49"/>
    <mergeCell ref="L50:M50"/>
    <mergeCell ref="L55:M55"/>
    <mergeCell ref="J56:J59"/>
    <mergeCell ref="L56:M56"/>
    <mergeCell ref="L57:M57"/>
    <mergeCell ref="L58:M58"/>
    <mergeCell ref="L59:M59"/>
    <mergeCell ref="L64:M64"/>
    <mergeCell ref="J65:J68"/>
    <mergeCell ref="L65:M65"/>
    <mergeCell ref="L66:M66"/>
    <mergeCell ref="L67:M67"/>
    <mergeCell ref="L68:M68"/>
    <mergeCell ref="J64:K64"/>
    <mergeCell ref="L74:M74"/>
    <mergeCell ref="L75:M75"/>
    <mergeCell ref="L76:M76"/>
    <mergeCell ref="L77:M77"/>
    <mergeCell ref="L94:M94"/>
    <mergeCell ref="L95:M95"/>
    <mergeCell ref="L82:M82"/>
    <mergeCell ref="J83:J86"/>
    <mergeCell ref="L83:M83"/>
    <mergeCell ref="L84:M84"/>
    <mergeCell ref="L85:M85"/>
    <mergeCell ref="L86:M86"/>
    <mergeCell ref="J91:K91"/>
    <mergeCell ref="L91:M91"/>
    <mergeCell ref="J92:J95"/>
    <mergeCell ref="L92:M92"/>
    <mergeCell ref="L93:M93"/>
    <mergeCell ref="R15:S15"/>
    <mergeCell ref="R22:S22"/>
    <mergeCell ref="R23:S23"/>
    <mergeCell ref="R16:S16"/>
    <mergeCell ref="T41:U41"/>
    <mergeCell ref="T42:U42"/>
    <mergeCell ref="T43:U43"/>
    <mergeCell ref="T44:U44"/>
    <mergeCell ref="R45:S45"/>
    <mergeCell ref="T29:U29"/>
    <mergeCell ref="R17:S17"/>
    <mergeCell ref="R19:S19"/>
    <mergeCell ref="R20:S20"/>
    <mergeCell ref="R32:S32"/>
    <mergeCell ref="R36:S36"/>
    <mergeCell ref="R26:R29"/>
    <mergeCell ref="L73:M73"/>
    <mergeCell ref="J74:J77"/>
    <mergeCell ref="V9:W9"/>
    <mergeCell ref="R10:S10"/>
    <mergeCell ref="T10:U10"/>
    <mergeCell ref="V10:W10"/>
    <mergeCell ref="R11:R14"/>
    <mergeCell ref="T11:U11"/>
    <mergeCell ref="V11:W11"/>
    <mergeCell ref="T12:U12"/>
    <mergeCell ref="V12:W12"/>
    <mergeCell ref="T13:U13"/>
    <mergeCell ref="V13:W13"/>
    <mergeCell ref="T14:U14"/>
    <mergeCell ref="V14:W14"/>
    <mergeCell ref="Q9:S9"/>
    <mergeCell ref="T9:U9"/>
    <mergeCell ref="Q10:Q24"/>
    <mergeCell ref="V17:W17"/>
    <mergeCell ref="T17:U17"/>
    <mergeCell ref="T21:U21"/>
    <mergeCell ref="T27:U27"/>
    <mergeCell ref="V27:W27"/>
    <mergeCell ref="T28:U28"/>
    <mergeCell ref="R55:S55"/>
    <mergeCell ref="T55:U55"/>
    <mergeCell ref="V55:W55"/>
    <mergeCell ref="R56:R59"/>
    <mergeCell ref="T56:U56"/>
    <mergeCell ref="V56:W56"/>
    <mergeCell ref="T57:U57"/>
    <mergeCell ref="V57:W57"/>
    <mergeCell ref="T58:U58"/>
    <mergeCell ref="V58:W58"/>
    <mergeCell ref="T59:U59"/>
    <mergeCell ref="V59:W59"/>
    <mergeCell ref="V62:W62"/>
    <mergeCell ref="T63:U63"/>
    <mergeCell ref="V63:W63"/>
    <mergeCell ref="R64:S64"/>
    <mergeCell ref="R70:S70"/>
    <mergeCell ref="T70:U70"/>
    <mergeCell ref="V70:W70"/>
    <mergeCell ref="R62:S62"/>
    <mergeCell ref="T62:U62"/>
    <mergeCell ref="R65:S65"/>
    <mergeCell ref="R66:S66"/>
    <mergeCell ref="T66:U66"/>
    <mergeCell ref="V66:W66"/>
    <mergeCell ref="T87:U87"/>
    <mergeCell ref="V87:W87"/>
    <mergeCell ref="T88:U88"/>
    <mergeCell ref="V88:W88"/>
    <mergeCell ref="T89:U89"/>
    <mergeCell ref="V89:W89"/>
    <mergeCell ref="R90:S90"/>
    <mergeCell ref="R97:S97"/>
    <mergeCell ref="R93:S93"/>
    <mergeCell ref="T93:U93"/>
    <mergeCell ref="V93:W93"/>
    <mergeCell ref="R94:S94"/>
    <mergeCell ref="T92:U92"/>
    <mergeCell ref="V92:W92"/>
    <mergeCell ref="R91:S91"/>
    <mergeCell ref="R86:R89"/>
    <mergeCell ref="T86:U86"/>
    <mergeCell ref="R95:S95"/>
    <mergeCell ref="R96:S96"/>
    <mergeCell ref="T96:U96"/>
    <mergeCell ref="V96:W96"/>
    <mergeCell ref="V86:W86"/>
    <mergeCell ref="T126:U126"/>
    <mergeCell ref="V126:W126"/>
    <mergeCell ref="V122:W122"/>
    <mergeCell ref="T123:U123"/>
    <mergeCell ref="V123:W123"/>
    <mergeCell ref="R125:S125"/>
    <mergeCell ref="R127:S127"/>
    <mergeCell ref="T116:U116"/>
    <mergeCell ref="V116:W116"/>
    <mergeCell ref="T117:U117"/>
    <mergeCell ref="V117:W117"/>
    <mergeCell ref="T118:U118"/>
    <mergeCell ref="V118:W118"/>
    <mergeCell ref="T119:U119"/>
    <mergeCell ref="V119:W119"/>
    <mergeCell ref="R120:S120"/>
    <mergeCell ref="R116:R119"/>
    <mergeCell ref="R157:S157"/>
    <mergeCell ref="T137:U137"/>
    <mergeCell ref="V137:W137"/>
    <mergeCell ref="T145:U145"/>
    <mergeCell ref="R138:S138"/>
    <mergeCell ref="T138:U138"/>
    <mergeCell ref="V145:W145"/>
    <mergeCell ref="R146:R149"/>
    <mergeCell ref="T146:U146"/>
    <mergeCell ref="V146:W146"/>
    <mergeCell ref="T147:U147"/>
    <mergeCell ref="V147:W147"/>
    <mergeCell ref="A4:B6"/>
    <mergeCell ref="D6:E6"/>
    <mergeCell ref="I8:O8"/>
    <mergeCell ref="Q8:W8"/>
    <mergeCell ref="T148:U148"/>
    <mergeCell ref="V148:W148"/>
    <mergeCell ref="T149:U149"/>
    <mergeCell ref="V149:W149"/>
    <mergeCell ref="R150:S150"/>
    <mergeCell ref="T130:U130"/>
    <mergeCell ref="R123:S123"/>
    <mergeCell ref="R124:S124"/>
    <mergeCell ref="V130:W130"/>
    <mergeCell ref="R122:S122"/>
    <mergeCell ref="T122:U122"/>
    <mergeCell ref="R131:R134"/>
    <mergeCell ref="T131:U131"/>
    <mergeCell ref="V131:W131"/>
    <mergeCell ref="T132:U132"/>
    <mergeCell ref="V132:W132"/>
    <mergeCell ref="T133:U133"/>
    <mergeCell ref="V133:W133"/>
    <mergeCell ref="T134:U134"/>
    <mergeCell ref="V134:W134"/>
  </mergeCells>
  <phoneticPr fontId="2"/>
  <dataValidations count="4">
    <dataValidation type="list" allowBlank="1" showInputMessage="1" showErrorMessage="1" sqref="V16 T16 T31 V31 T46 V46 T61 V61 T76 V76 T91 V91 T106 V106 T121 V121 T136 V136 T151 V151">
      <formula1>$Y$16:$AC$16</formula1>
    </dataValidation>
    <dataValidation type="list" allowBlank="1" showInputMessage="1" showErrorMessage="1" sqref="T21:W21 T36:W36 T51:W51 T66:W66 T81:W81 T96:W96 T111:W111 T126:W126 T141:W141 T156:W156">
      <formula1>"有,無"</formula1>
    </dataValidation>
    <dataValidation type="list" allowBlank="1" showInputMessage="1" showErrorMessage="1" sqref="T17:W17 T32:W32 T47:W47 T62:W62 T77:W77 T92:W92 T107:W107 T122:W122 T137:W137 T152:W152">
      <formula1>"無,ネット等による落下防止,天井の耐震改修,構造計算が必要な天井の耐震改修"</formula1>
    </dataValidation>
    <dataValidation type="list" allowBlank="1" showInputMessage="1" showErrorMessage="1" sqref="T18:W18 T33:W33 T48:W48 T63:W63 T78:W78 T93:W93 T108:W108 T123:W123 T138:W138 T153:W153">
      <formula1>"是,否"</formula1>
    </dataValidation>
  </dataValidations>
  <pageMargins left="0.7" right="0.7" top="0.75" bottom="0.75" header="0.3" footer="0.3"/>
  <pageSetup paperSize="9" scale="83" orientation="portrait" r:id="rId1"/>
  <rowBreaks count="2" manualBreakCount="2">
    <brk id="54" max="16383" man="1"/>
    <brk id="99" max="22" man="1"/>
  </rowBreaks>
  <colBreaks count="2" manualBreakCount="2">
    <brk id="8" max="1048575" man="1"/>
    <brk id="16"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509"/>
  <sheetViews>
    <sheetView view="pageBreakPreview" zoomScaleNormal="100" zoomScaleSheetLayoutView="100" workbookViewId="0"/>
  </sheetViews>
  <sheetFormatPr defaultRowHeight="13.5" x14ac:dyDescent="0.15"/>
  <cols>
    <col min="1" max="1" width="12.625" customWidth="1"/>
    <col min="2" max="2" width="3.625" customWidth="1"/>
    <col min="3" max="8" width="12.625" customWidth="1"/>
  </cols>
  <sheetData>
    <row r="1" spans="1:9" x14ac:dyDescent="0.15">
      <c r="A1" s="13" t="s">
        <v>53</v>
      </c>
      <c r="B1" s="14"/>
      <c r="C1" s="14"/>
      <c r="D1" s="14"/>
      <c r="E1" s="14"/>
      <c r="F1" s="14"/>
      <c r="G1" s="14"/>
      <c r="H1" s="15"/>
    </row>
    <row r="2" spans="1:9" x14ac:dyDescent="0.15">
      <c r="A2" s="16"/>
      <c r="B2" s="17"/>
      <c r="C2" s="17"/>
      <c r="D2" s="17"/>
      <c r="E2" s="17"/>
      <c r="F2" s="17"/>
      <c r="G2" s="17"/>
      <c r="H2" s="18"/>
    </row>
    <row r="3" spans="1:9" x14ac:dyDescent="0.15">
      <c r="A3" s="16"/>
      <c r="B3" s="17"/>
      <c r="C3" s="17"/>
      <c r="D3" s="17"/>
      <c r="E3" s="17"/>
      <c r="F3" s="17"/>
      <c r="G3" s="17"/>
      <c r="H3" s="18"/>
    </row>
    <row r="4" spans="1:9" x14ac:dyDescent="0.15">
      <c r="A4" s="16"/>
      <c r="B4" s="17"/>
      <c r="C4" s="17"/>
      <c r="D4" s="17"/>
      <c r="E4" s="17"/>
      <c r="F4" s="17"/>
      <c r="G4" s="17"/>
      <c r="H4" s="18"/>
    </row>
    <row r="5" spans="1:9" ht="18.75" x14ac:dyDescent="0.15">
      <c r="A5" s="281" t="s">
        <v>366</v>
      </c>
      <c r="B5" s="342"/>
      <c r="C5" s="342"/>
      <c r="D5" s="342"/>
      <c r="E5" s="342"/>
      <c r="F5" s="342"/>
      <c r="G5" s="342"/>
      <c r="H5" s="343"/>
      <c r="I5" t="s">
        <v>354</v>
      </c>
    </row>
    <row r="6" spans="1:9" x14ac:dyDescent="0.15">
      <c r="A6" s="16"/>
      <c r="B6" s="17"/>
      <c r="C6" s="17"/>
      <c r="D6" s="17"/>
      <c r="E6" s="17"/>
      <c r="F6" s="17"/>
      <c r="G6" s="17"/>
      <c r="H6" s="18"/>
      <c r="I6" t="s">
        <v>367</v>
      </c>
    </row>
    <row r="7" spans="1:9" x14ac:dyDescent="0.15">
      <c r="A7" s="16"/>
      <c r="B7" s="17"/>
      <c r="C7" s="17"/>
      <c r="D7" s="17"/>
      <c r="E7" s="17"/>
      <c r="F7" s="17"/>
      <c r="G7" s="17"/>
      <c r="H7" s="18"/>
      <c r="I7" t="s">
        <v>354</v>
      </c>
    </row>
    <row r="8" spans="1:9" x14ac:dyDescent="0.15">
      <c r="A8" s="16"/>
      <c r="B8" s="17"/>
      <c r="C8" s="17"/>
      <c r="D8" s="17"/>
      <c r="E8" s="17"/>
      <c r="F8" s="17"/>
      <c r="G8" s="17"/>
      <c r="H8" s="18"/>
      <c r="I8" t="s">
        <v>368</v>
      </c>
    </row>
    <row r="9" spans="1:9" x14ac:dyDescent="0.15">
      <c r="A9" s="16"/>
      <c r="B9" s="17"/>
      <c r="C9" s="17"/>
      <c r="D9" s="17"/>
      <c r="E9" s="17"/>
      <c r="F9" s="17"/>
      <c r="G9" s="17"/>
      <c r="H9" s="18"/>
    </row>
    <row r="10" spans="1:9" x14ac:dyDescent="0.15">
      <c r="A10" s="16" t="s">
        <v>55</v>
      </c>
      <c r="B10" s="17"/>
      <c r="C10" s="17"/>
      <c r="D10" s="17"/>
      <c r="E10" s="17"/>
      <c r="F10" s="17"/>
      <c r="G10" s="17"/>
      <c r="H10" s="18"/>
    </row>
    <row r="11" spans="1:9" ht="50.1" customHeight="1" x14ac:dyDescent="0.15">
      <c r="A11" s="5" t="s">
        <v>65</v>
      </c>
      <c r="B11" s="314"/>
      <c r="C11" s="315"/>
      <c r="D11" s="315"/>
      <c r="E11" s="315"/>
      <c r="F11" s="315"/>
      <c r="G11" s="315"/>
      <c r="H11" s="316"/>
    </row>
    <row r="12" spans="1:9" ht="50.1" customHeight="1" x14ac:dyDescent="0.15">
      <c r="A12" s="23" t="s">
        <v>66</v>
      </c>
      <c r="B12" s="314"/>
      <c r="C12" s="315"/>
      <c r="D12" s="315"/>
      <c r="E12" s="315"/>
      <c r="F12" s="315"/>
      <c r="G12" s="315"/>
      <c r="H12" s="316"/>
    </row>
    <row r="13" spans="1:9" ht="20.100000000000001" customHeight="1" x14ac:dyDescent="0.15">
      <c r="A13" s="7" t="s">
        <v>56</v>
      </c>
      <c r="B13" s="295"/>
      <c r="C13" s="331"/>
      <c r="D13" s="331"/>
      <c r="E13" s="331"/>
      <c r="F13" s="331"/>
      <c r="G13" s="331"/>
      <c r="H13" s="296"/>
    </row>
    <row r="14" spans="1:9" ht="20.100000000000001" customHeight="1" x14ac:dyDescent="0.15">
      <c r="A14" s="235" t="s">
        <v>57</v>
      </c>
      <c r="B14" s="24" t="s">
        <v>58</v>
      </c>
      <c r="C14" s="28"/>
      <c r="D14" s="14" t="s">
        <v>59</v>
      </c>
      <c r="E14" s="25" t="s">
        <v>58</v>
      </c>
      <c r="F14" s="332"/>
      <c r="G14" s="332"/>
      <c r="H14" s="15" t="s">
        <v>60</v>
      </c>
    </row>
    <row r="15" spans="1:9" ht="20.100000000000001" customHeight="1" x14ac:dyDescent="0.15">
      <c r="A15" s="235"/>
      <c r="B15" s="27" t="s">
        <v>61</v>
      </c>
      <c r="C15" s="345"/>
      <c r="D15" s="345"/>
      <c r="E15" s="21" t="s">
        <v>62</v>
      </c>
      <c r="F15" s="21"/>
      <c r="G15" s="21"/>
      <c r="H15" s="22"/>
    </row>
    <row r="16" spans="1:9" ht="20.100000000000001" customHeight="1" x14ac:dyDescent="0.15">
      <c r="A16" s="235"/>
      <c r="B16" s="13" t="s">
        <v>67</v>
      </c>
      <c r="C16" s="14"/>
      <c r="D16" s="332"/>
      <c r="E16" s="332"/>
      <c r="F16" s="332"/>
      <c r="G16" s="332"/>
      <c r="H16" s="30" t="s">
        <v>68</v>
      </c>
    </row>
    <row r="17" spans="1:8" ht="20.100000000000001" customHeight="1" x14ac:dyDescent="0.15">
      <c r="A17" s="235"/>
      <c r="B17" s="27" t="s">
        <v>63</v>
      </c>
      <c r="C17" s="29"/>
      <c r="D17" s="21" t="s">
        <v>64</v>
      </c>
      <c r="E17" s="26" t="s">
        <v>61</v>
      </c>
      <c r="F17" s="333"/>
      <c r="G17" s="333"/>
      <c r="H17" s="22" t="s">
        <v>62</v>
      </c>
    </row>
    <row r="18" spans="1:8" x14ac:dyDescent="0.15">
      <c r="A18" s="114"/>
      <c r="B18" s="344"/>
      <c r="C18" s="344"/>
      <c r="D18" s="344"/>
      <c r="E18" s="344"/>
      <c r="F18" s="344"/>
      <c r="G18" s="344"/>
      <c r="H18" s="346"/>
    </row>
    <row r="19" spans="1:8" x14ac:dyDescent="0.15">
      <c r="A19" s="337" t="s">
        <v>188</v>
      </c>
      <c r="B19" s="338"/>
      <c r="C19" s="338"/>
      <c r="D19" s="338"/>
      <c r="E19" s="17"/>
      <c r="F19" s="17"/>
      <c r="G19" s="17"/>
      <c r="H19" s="18"/>
    </row>
    <row r="20" spans="1:8" x14ac:dyDescent="0.15">
      <c r="A20" s="107" t="s">
        <v>190</v>
      </c>
      <c r="B20" s="339" t="s">
        <v>192</v>
      </c>
      <c r="C20" s="340"/>
      <c r="D20" s="340"/>
      <c r="E20" s="341"/>
      <c r="F20" s="235" t="s">
        <v>189</v>
      </c>
      <c r="G20" s="235"/>
      <c r="H20" s="235"/>
    </row>
    <row r="21" spans="1:8" ht="27" customHeight="1" x14ac:dyDescent="0.15">
      <c r="A21" s="112" t="s">
        <v>191</v>
      </c>
      <c r="B21" s="334"/>
      <c r="C21" s="335"/>
      <c r="D21" s="335"/>
      <c r="E21" s="336"/>
      <c r="F21" s="334"/>
      <c r="G21" s="335"/>
      <c r="H21" s="336"/>
    </row>
    <row r="22" spans="1:8" ht="27" customHeight="1" x14ac:dyDescent="0.15">
      <c r="A22" s="112" t="s">
        <v>191</v>
      </c>
      <c r="B22" s="334"/>
      <c r="C22" s="335"/>
      <c r="D22" s="335"/>
      <c r="E22" s="336"/>
      <c r="F22" s="334"/>
      <c r="G22" s="335"/>
      <c r="H22" s="336"/>
    </row>
    <row r="23" spans="1:8" ht="27" customHeight="1" x14ac:dyDescent="0.15">
      <c r="A23" s="112" t="s">
        <v>191</v>
      </c>
      <c r="B23" s="334"/>
      <c r="C23" s="335"/>
      <c r="D23" s="335"/>
      <c r="E23" s="336"/>
      <c r="F23" s="334"/>
      <c r="G23" s="335"/>
      <c r="H23" s="336"/>
    </row>
    <row r="24" spans="1:8" ht="27" customHeight="1" x14ac:dyDescent="0.15">
      <c r="A24" s="112" t="s">
        <v>191</v>
      </c>
      <c r="B24" s="334"/>
      <c r="C24" s="335"/>
      <c r="D24" s="335"/>
      <c r="E24" s="336"/>
      <c r="F24" s="334"/>
      <c r="G24" s="335"/>
      <c r="H24" s="336"/>
    </row>
    <row r="25" spans="1:8" x14ac:dyDescent="0.15">
      <c r="A25" s="16"/>
      <c r="B25" s="17"/>
      <c r="C25" s="17"/>
      <c r="D25" s="17"/>
      <c r="E25" s="17"/>
      <c r="F25" s="17"/>
      <c r="G25" s="17"/>
      <c r="H25" s="18"/>
    </row>
    <row r="26" spans="1:8" x14ac:dyDescent="0.15">
      <c r="A26" s="16"/>
      <c r="B26" s="17"/>
      <c r="C26" s="17"/>
      <c r="D26" s="17"/>
      <c r="E26" s="17"/>
      <c r="F26" s="17"/>
      <c r="G26" s="17"/>
      <c r="H26" s="18"/>
    </row>
    <row r="27" spans="1:8" x14ac:dyDescent="0.15">
      <c r="A27" s="16"/>
      <c r="B27" s="17"/>
      <c r="C27" s="17"/>
      <c r="D27" s="17"/>
      <c r="E27" s="17"/>
      <c r="F27" s="17"/>
      <c r="G27" s="17"/>
      <c r="H27" s="18"/>
    </row>
    <row r="28" spans="1:8" x14ac:dyDescent="0.15">
      <c r="A28" s="16"/>
      <c r="B28" s="17"/>
      <c r="C28" s="17"/>
      <c r="D28" s="17"/>
      <c r="E28" s="17"/>
      <c r="F28" s="17"/>
      <c r="G28" s="17"/>
      <c r="H28" s="18"/>
    </row>
    <row r="29" spans="1:8" x14ac:dyDescent="0.15">
      <c r="A29" s="16"/>
      <c r="B29" s="17"/>
      <c r="C29" s="17"/>
      <c r="D29" s="17"/>
      <c r="E29" s="17"/>
      <c r="F29" s="17"/>
      <c r="G29" s="17"/>
      <c r="H29" s="18"/>
    </row>
    <row r="30" spans="1:8" x14ac:dyDescent="0.15">
      <c r="A30" s="16"/>
      <c r="B30" s="17"/>
      <c r="C30" s="17"/>
      <c r="D30" s="17"/>
      <c r="E30" s="17"/>
      <c r="F30" s="17"/>
      <c r="G30" s="17"/>
      <c r="H30" s="18"/>
    </row>
    <row r="31" spans="1:8" x14ac:dyDescent="0.15">
      <c r="A31" s="16"/>
      <c r="B31" s="17"/>
      <c r="C31" s="17"/>
      <c r="D31" s="17"/>
      <c r="E31" s="17"/>
      <c r="F31" s="17"/>
      <c r="G31" s="17"/>
      <c r="H31" s="18"/>
    </row>
    <row r="32" spans="1:8" x14ac:dyDescent="0.15">
      <c r="A32" s="16"/>
      <c r="B32" s="17"/>
      <c r="C32" s="17"/>
      <c r="D32" s="17"/>
      <c r="E32" s="17"/>
      <c r="F32" s="17"/>
      <c r="G32" s="17"/>
      <c r="H32" s="18"/>
    </row>
    <row r="33" spans="1:8" x14ac:dyDescent="0.15">
      <c r="A33" s="16"/>
      <c r="B33" s="17"/>
      <c r="C33" s="17"/>
      <c r="D33" s="17"/>
      <c r="E33" s="17"/>
      <c r="F33" s="17"/>
      <c r="G33" s="17"/>
      <c r="H33" s="18"/>
    </row>
    <row r="34" spans="1:8" x14ac:dyDescent="0.15">
      <c r="A34" s="16"/>
      <c r="B34" s="17"/>
      <c r="C34" s="17"/>
      <c r="D34" s="17"/>
      <c r="E34" s="17"/>
      <c r="F34" s="17"/>
      <c r="G34" s="17"/>
      <c r="H34" s="18"/>
    </row>
    <row r="35" spans="1:8" x14ac:dyDescent="0.15">
      <c r="A35" s="16"/>
      <c r="B35" s="17"/>
      <c r="C35" s="17"/>
      <c r="D35" s="17"/>
      <c r="E35" s="17"/>
      <c r="F35" s="17"/>
      <c r="G35" s="17"/>
      <c r="H35" s="18"/>
    </row>
    <row r="36" spans="1:8" x14ac:dyDescent="0.15">
      <c r="A36" s="16"/>
      <c r="B36" s="17"/>
      <c r="C36" s="17"/>
      <c r="D36" s="17"/>
      <c r="E36" s="17"/>
      <c r="F36" s="17"/>
      <c r="G36" s="17"/>
      <c r="H36" s="18"/>
    </row>
    <row r="37" spans="1:8" x14ac:dyDescent="0.15">
      <c r="A37" s="16"/>
      <c r="B37" s="17"/>
      <c r="C37" s="17"/>
      <c r="D37" s="17"/>
      <c r="E37" s="17"/>
      <c r="F37" s="17"/>
      <c r="G37" s="17"/>
      <c r="H37" s="18"/>
    </row>
    <row r="38" spans="1:8" x14ac:dyDescent="0.15">
      <c r="A38" s="16"/>
      <c r="B38" s="17"/>
      <c r="C38" s="17"/>
      <c r="D38" s="17"/>
      <c r="E38" s="17"/>
      <c r="F38" s="17"/>
      <c r="G38" s="17"/>
      <c r="H38" s="18"/>
    </row>
    <row r="39" spans="1:8" x14ac:dyDescent="0.15">
      <c r="A39" s="16"/>
      <c r="B39" s="17"/>
      <c r="C39" s="17"/>
      <c r="D39" s="17"/>
      <c r="E39" s="17"/>
      <c r="F39" s="17"/>
      <c r="G39" s="17"/>
      <c r="H39" s="18"/>
    </row>
    <row r="40" spans="1:8" x14ac:dyDescent="0.15">
      <c r="A40" s="16"/>
      <c r="B40" s="17"/>
      <c r="C40" s="17"/>
      <c r="D40" s="17"/>
      <c r="E40" s="17"/>
      <c r="F40" s="17"/>
      <c r="G40" s="17"/>
      <c r="H40" s="18"/>
    </row>
    <row r="41" spans="1:8" x14ac:dyDescent="0.15">
      <c r="A41" s="16"/>
      <c r="B41" s="17"/>
      <c r="C41" s="17"/>
      <c r="D41" s="17"/>
      <c r="E41" s="17"/>
      <c r="F41" s="17"/>
      <c r="G41" s="17"/>
      <c r="H41" s="18"/>
    </row>
    <row r="42" spans="1:8" x14ac:dyDescent="0.15">
      <c r="A42" s="16"/>
      <c r="B42" s="17"/>
      <c r="C42" s="17"/>
      <c r="D42" s="17"/>
      <c r="E42" s="17"/>
      <c r="F42" s="17"/>
      <c r="G42" s="17"/>
      <c r="H42" s="18"/>
    </row>
    <row r="43" spans="1:8" x14ac:dyDescent="0.15">
      <c r="A43" s="16"/>
      <c r="B43" s="17"/>
      <c r="C43" s="17"/>
      <c r="D43" s="17"/>
      <c r="E43" s="17"/>
      <c r="F43" s="17"/>
      <c r="G43" s="17"/>
      <c r="H43" s="18"/>
    </row>
    <row r="44" spans="1:8" x14ac:dyDescent="0.15">
      <c r="A44" s="16"/>
      <c r="B44" s="17"/>
      <c r="C44" s="17"/>
      <c r="D44" s="17"/>
      <c r="E44" s="17"/>
      <c r="F44" s="17"/>
      <c r="G44" s="17"/>
      <c r="H44" s="18"/>
    </row>
    <row r="45" spans="1:8" x14ac:dyDescent="0.15">
      <c r="A45" s="16"/>
      <c r="B45" s="17"/>
      <c r="C45" s="17"/>
      <c r="D45" s="17"/>
      <c r="E45" s="17"/>
      <c r="F45" s="17"/>
      <c r="G45" s="17"/>
      <c r="H45" s="18"/>
    </row>
    <row r="46" spans="1:8" x14ac:dyDescent="0.15">
      <c r="A46" s="16"/>
      <c r="B46" s="17"/>
      <c r="C46" s="17"/>
      <c r="D46" s="17"/>
      <c r="E46" s="17"/>
      <c r="F46" s="17"/>
      <c r="G46" s="17"/>
      <c r="H46" s="18"/>
    </row>
    <row r="47" spans="1:8" x14ac:dyDescent="0.15">
      <c r="A47" s="16"/>
      <c r="B47" s="17"/>
      <c r="C47" s="17"/>
      <c r="D47" s="17"/>
      <c r="E47" s="17"/>
      <c r="F47" s="17"/>
      <c r="G47" s="17"/>
      <c r="H47" s="18"/>
    </row>
    <row r="48" spans="1:8" x14ac:dyDescent="0.15">
      <c r="A48" s="16"/>
      <c r="B48" s="17"/>
      <c r="C48" s="17"/>
      <c r="D48" s="17"/>
      <c r="E48" s="17"/>
      <c r="F48" s="17"/>
      <c r="G48" s="17"/>
      <c r="H48" s="18"/>
    </row>
    <row r="49" spans="1:8" x14ac:dyDescent="0.15">
      <c r="A49" s="16"/>
      <c r="B49" s="17"/>
      <c r="C49" s="17"/>
      <c r="D49" s="17"/>
      <c r="E49" s="17"/>
      <c r="F49" s="17"/>
      <c r="G49" s="17"/>
      <c r="H49" s="18"/>
    </row>
    <row r="50" spans="1:8" x14ac:dyDescent="0.15">
      <c r="A50" s="20"/>
      <c r="B50" s="21"/>
      <c r="C50" s="21"/>
      <c r="D50" s="21"/>
      <c r="E50" s="21"/>
      <c r="F50" s="21"/>
      <c r="G50" s="21"/>
      <c r="H50" s="22"/>
    </row>
    <row r="52" spans="1:8" x14ac:dyDescent="0.15">
      <c r="A52" s="13" t="s">
        <v>53</v>
      </c>
      <c r="B52" s="14"/>
      <c r="C52" s="14"/>
      <c r="D52" s="14"/>
      <c r="E52" s="14"/>
      <c r="F52" s="14"/>
      <c r="G52" s="14"/>
      <c r="H52" s="15"/>
    </row>
    <row r="53" spans="1:8" x14ac:dyDescent="0.15">
      <c r="A53" s="16"/>
      <c r="B53" s="17"/>
      <c r="C53" s="17"/>
      <c r="D53" s="17"/>
      <c r="E53" s="17"/>
      <c r="F53" s="17"/>
      <c r="G53" s="17"/>
      <c r="H53" s="18"/>
    </row>
    <row r="54" spans="1:8" x14ac:dyDescent="0.15">
      <c r="A54" s="16"/>
      <c r="B54" s="17"/>
      <c r="C54" s="17"/>
      <c r="D54" s="17"/>
      <c r="E54" s="17"/>
      <c r="F54" s="17"/>
      <c r="G54" s="17"/>
      <c r="H54" s="18"/>
    </row>
    <row r="55" spans="1:8" x14ac:dyDescent="0.15">
      <c r="A55" s="16"/>
      <c r="B55" s="17"/>
      <c r="C55" s="17"/>
      <c r="D55" s="17"/>
      <c r="E55" s="17"/>
      <c r="F55" s="17"/>
      <c r="G55" s="17"/>
      <c r="H55" s="18"/>
    </row>
    <row r="56" spans="1:8" ht="18.75" x14ac:dyDescent="0.15">
      <c r="A56" s="281" t="s">
        <v>366</v>
      </c>
      <c r="B56" s="342"/>
      <c r="C56" s="342"/>
      <c r="D56" s="342"/>
      <c r="E56" s="342"/>
      <c r="F56" s="342"/>
      <c r="G56" s="342"/>
      <c r="H56" s="343"/>
    </row>
    <row r="57" spans="1:8" x14ac:dyDescent="0.15">
      <c r="A57" s="16"/>
      <c r="B57" s="17"/>
      <c r="C57" s="17"/>
      <c r="D57" s="17"/>
      <c r="E57" s="17"/>
      <c r="F57" s="17"/>
      <c r="G57" s="17"/>
      <c r="H57" s="18"/>
    </row>
    <row r="58" spans="1:8" x14ac:dyDescent="0.15">
      <c r="A58" s="16"/>
      <c r="B58" s="17"/>
      <c r="C58" s="17"/>
      <c r="D58" s="17"/>
      <c r="E58" s="17"/>
      <c r="F58" s="17"/>
      <c r="G58" s="17"/>
      <c r="H58" s="18"/>
    </row>
    <row r="59" spans="1:8" x14ac:dyDescent="0.15">
      <c r="A59" s="16"/>
      <c r="B59" s="17"/>
      <c r="C59" s="17"/>
      <c r="D59" s="17"/>
      <c r="E59" s="17"/>
      <c r="F59" s="17"/>
      <c r="G59" s="17"/>
      <c r="H59" s="18"/>
    </row>
    <row r="60" spans="1:8" x14ac:dyDescent="0.15">
      <c r="A60" s="16"/>
      <c r="B60" s="17"/>
      <c r="C60" s="17"/>
      <c r="D60" s="17"/>
      <c r="E60" s="17"/>
      <c r="F60" s="17"/>
      <c r="G60" s="17"/>
      <c r="H60" s="18"/>
    </row>
    <row r="61" spans="1:8" x14ac:dyDescent="0.15">
      <c r="A61" s="16" t="s">
        <v>55</v>
      </c>
      <c r="B61" s="17"/>
      <c r="C61" s="17"/>
      <c r="D61" s="17"/>
      <c r="E61" s="17"/>
      <c r="F61" s="17"/>
      <c r="G61" s="17"/>
      <c r="H61" s="18"/>
    </row>
    <row r="62" spans="1:8" ht="27" x14ac:dyDescent="0.15">
      <c r="A62" s="85" t="s">
        <v>65</v>
      </c>
      <c r="B62" s="314"/>
      <c r="C62" s="315"/>
      <c r="D62" s="315"/>
      <c r="E62" s="315"/>
      <c r="F62" s="315"/>
      <c r="G62" s="315"/>
      <c r="H62" s="316"/>
    </row>
    <row r="63" spans="1:8" ht="43.5" x14ac:dyDescent="0.15">
      <c r="A63" s="23" t="s">
        <v>66</v>
      </c>
      <c r="B63" s="314"/>
      <c r="C63" s="315"/>
      <c r="D63" s="315"/>
      <c r="E63" s="315"/>
      <c r="F63" s="315"/>
      <c r="G63" s="315"/>
      <c r="H63" s="316"/>
    </row>
    <row r="64" spans="1:8" x14ac:dyDescent="0.15">
      <c r="A64" s="86" t="s">
        <v>56</v>
      </c>
      <c r="B64" s="295"/>
      <c r="C64" s="331"/>
      <c r="D64" s="331"/>
      <c r="E64" s="331"/>
      <c r="F64" s="331"/>
      <c r="G64" s="331"/>
      <c r="H64" s="296"/>
    </row>
    <row r="65" spans="1:8" x14ac:dyDescent="0.15">
      <c r="A65" s="235" t="s">
        <v>57</v>
      </c>
      <c r="B65" s="24" t="s">
        <v>58</v>
      </c>
      <c r="C65" s="28"/>
      <c r="D65" s="14" t="s">
        <v>59</v>
      </c>
      <c r="E65" s="25" t="s">
        <v>58</v>
      </c>
      <c r="F65" s="332"/>
      <c r="G65" s="332"/>
      <c r="H65" s="15" t="s">
        <v>60</v>
      </c>
    </row>
    <row r="66" spans="1:8" x14ac:dyDescent="0.15">
      <c r="A66" s="235"/>
      <c r="B66" s="27" t="s">
        <v>61</v>
      </c>
      <c r="C66" s="333"/>
      <c r="D66" s="333"/>
      <c r="E66" s="21" t="s">
        <v>62</v>
      </c>
      <c r="F66" s="21"/>
      <c r="G66" s="21"/>
      <c r="H66" s="22"/>
    </row>
    <row r="67" spans="1:8" x14ac:dyDescent="0.15">
      <c r="A67" s="235"/>
      <c r="B67" s="13" t="s">
        <v>67</v>
      </c>
      <c r="C67" s="14"/>
      <c r="D67" s="332"/>
      <c r="E67" s="332"/>
      <c r="F67" s="332"/>
      <c r="G67" s="332"/>
      <c r="H67" s="30" t="s">
        <v>68</v>
      </c>
    </row>
    <row r="68" spans="1:8" x14ac:dyDescent="0.15">
      <c r="A68" s="235"/>
      <c r="B68" s="27" t="s">
        <v>58</v>
      </c>
      <c r="C68" s="29"/>
      <c r="D68" s="21" t="s">
        <v>64</v>
      </c>
      <c r="E68" s="26" t="s">
        <v>61</v>
      </c>
      <c r="F68" s="333"/>
      <c r="G68" s="333"/>
      <c r="H68" s="22" t="s">
        <v>62</v>
      </c>
    </row>
    <row r="69" spans="1:8" x14ac:dyDescent="0.15">
      <c r="A69" s="111"/>
      <c r="B69" s="344"/>
      <c r="C69" s="344"/>
      <c r="D69" s="344"/>
      <c r="E69" s="344"/>
      <c r="F69" s="344"/>
      <c r="G69" s="344"/>
      <c r="H69" s="344"/>
    </row>
    <row r="70" spans="1:8" x14ac:dyDescent="0.15">
      <c r="A70" s="337" t="s">
        <v>188</v>
      </c>
      <c r="B70" s="338"/>
      <c r="C70" s="338"/>
      <c r="D70" s="338"/>
      <c r="E70" s="17"/>
      <c r="F70" s="17"/>
      <c r="G70" s="17"/>
      <c r="H70" s="18"/>
    </row>
    <row r="71" spans="1:8" x14ac:dyDescent="0.15">
      <c r="A71" s="107" t="s">
        <v>190</v>
      </c>
      <c r="B71" s="339" t="s">
        <v>192</v>
      </c>
      <c r="C71" s="340"/>
      <c r="D71" s="340"/>
      <c r="E71" s="341"/>
      <c r="F71" s="235" t="s">
        <v>189</v>
      </c>
      <c r="G71" s="235"/>
      <c r="H71" s="235"/>
    </row>
    <row r="72" spans="1:8" ht="27" customHeight="1" x14ac:dyDescent="0.15">
      <c r="A72" s="112" t="s">
        <v>191</v>
      </c>
      <c r="B72" s="334"/>
      <c r="C72" s="335"/>
      <c r="D72" s="335"/>
      <c r="E72" s="336"/>
      <c r="F72" s="334"/>
      <c r="G72" s="335"/>
      <c r="H72" s="336"/>
    </row>
    <row r="73" spans="1:8" ht="27" customHeight="1" x14ac:dyDescent="0.15">
      <c r="A73" s="112" t="s">
        <v>191</v>
      </c>
      <c r="B73" s="334"/>
      <c r="C73" s="335"/>
      <c r="D73" s="335"/>
      <c r="E73" s="336"/>
      <c r="F73" s="334"/>
      <c r="G73" s="335"/>
      <c r="H73" s="336"/>
    </row>
    <row r="74" spans="1:8" ht="27" customHeight="1" x14ac:dyDescent="0.15">
      <c r="A74" s="112" t="s">
        <v>191</v>
      </c>
      <c r="B74" s="334"/>
      <c r="C74" s="335"/>
      <c r="D74" s="335"/>
      <c r="E74" s="336"/>
      <c r="F74" s="334"/>
      <c r="G74" s="335"/>
      <c r="H74" s="336"/>
    </row>
    <row r="75" spans="1:8" ht="27" customHeight="1" x14ac:dyDescent="0.15">
      <c r="A75" s="112" t="s">
        <v>191</v>
      </c>
      <c r="B75" s="334"/>
      <c r="C75" s="335"/>
      <c r="D75" s="335"/>
      <c r="E75" s="336"/>
      <c r="F75" s="334"/>
      <c r="G75" s="335"/>
      <c r="H75" s="336"/>
    </row>
    <row r="76" spans="1:8" x14ac:dyDescent="0.15">
      <c r="A76" s="16"/>
      <c r="B76" s="17"/>
      <c r="C76" s="17"/>
      <c r="D76" s="17"/>
      <c r="E76" s="17"/>
      <c r="F76" s="17"/>
      <c r="G76" s="17"/>
      <c r="H76" s="18"/>
    </row>
    <row r="77" spans="1:8" x14ac:dyDescent="0.15">
      <c r="A77" s="16"/>
      <c r="B77" s="17"/>
      <c r="C77" s="17"/>
      <c r="D77" s="17"/>
      <c r="E77" s="17"/>
      <c r="F77" s="17"/>
      <c r="G77" s="17"/>
      <c r="H77" s="18"/>
    </row>
    <row r="78" spans="1:8" x14ac:dyDescent="0.15">
      <c r="A78" s="16"/>
      <c r="B78" s="17"/>
      <c r="C78" s="17"/>
      <c r="D78" s="17"/>
      <c r="E78" s="17"/>
      <c r="F78" s="17"/>
      <c r="G78" s="17"/>
      <c r="H78" s="18"/>
    </row>
    <row r="79" spans="1:8" x14ac:dyDescent="0.15">
      <c r="A79" s="16"/>
      <c r="B79" s="17"/>
      <c r="C79" s="17"/>
      <c r="D79" s="17"/>
      <c r="E79" s="17"/>
      <c r="F79" s="17"/>
      <c r="G79" s="17"/>
      <c r="H79" s="18"/>
    </row>
    <row r="80" spans="1:8" x14ac:dyDescent="0.15">
      <c r="A80" s="16"/>
      <c r="B80" s="17"/>
      <c r="C80" s="17"/>
      <c r="D80" s="17"/>
      <c r="E80" s="17"/>
      <c r="F80" s="17"/>
      <c r="G80" s="17"/>
      <c r="H80" s="18"/>
    </row>
    <row r="81" spans="1:8" x14ac:dyDescent="0.15">
      <c r="A81" s="16"/>
      <c r="B81" s="17"/>
      <c r="C81" s="17"/>
      <c r="D81" s="17"/>
      <c r="E81" s="17"/>
      <c r="F81" s="17"/>
      <c r="G81" s="17"/>
      <c r="H81" s="18"/>
    </row>
    <row r="82" spans="1:8" x14ac:dyDescent="0.15">
      <c r="A82" s="16"/>
      <c r="B82" s="17"/>
      <c r="C82" s="17"/>
      <c r="D82" s="17"/>
      <c r="E82" s="17"/>
      <c r="F82" s="17"/>
      <c r="G82" s="17"/>
      <c r="H82" s="18"/>
    </row>
    <row r="83" spans="1:8" x14ac:dyDescent="0.15">
      <c r="A83" s="16"/>
      <c r="B83" s="17"/>
      <c r="C83" s="17"/>
      <c r="D83" s="17"/>
      <c r="E83" s="17"/>
      <c r="F83" s="17"/>
      <c r="G83" s="17"/>
      <c r="H83" s="18"/>
    </row>
    <row r="84" spans="1:8" x14ac:dyDescent="0.15">
      <c r="A84" s="16"/>
      <c r="B84" s="17"/>
      <c r="C84" s="17"/>
      <c r="D84" s="17"/>
      <c r="E84" s="17"/>
      <c r="F84" s="17"/>
      <c r="G84" s="17"/>
      <c r="H84" s="18"/>
    </row>
    <row r="85" spans="1:8" x14ac:dyDescent="0.15">
      <c r="A85" s="16"/>
      <c r="B85" s="17"/>
      <c r="C85" s="17"/>
      <c r="D85" s="17"/>
      <c r="E85" s="17"/>
      <c r="F85" s="17"/>
      <c r="G85" s="17"/>
      <c r="H85" s="18"/>
    </row>
    <row r="86" spans="1:8" x14ac:dyDescent="0.15">
      <c r="A86" s="16"/>
      <c r="B86" s="17"/>
      <c r="C86" s="17"/>
      <c r="D86" s="17"/>
      <c r="E86" s="17"/>
      <c r="F86" s="17"/>
      <c r="G86" s="17"/>
      <c r="H86" s="18"/>
    </row>
    <row r="87" spans="1:8" x14ac:dyDescent="0.15">
      <c r="A87" s="16"/>
      <c r="B87" s="17"/>
      <c r="C87" s="17"/>
      <c r="D87" s="17"/>
      <c r="E87" s="17"/>
      <c r="F87" s="17"/>
      <c r="G87" s="17"/>
      <c r="H87" s="18"/>
    </row>
    <row r="88" spans="1:8" x14ac:dyDescent="0.15">
      <c r="A88" s="16"/>
      <c r="B88" s="17"/>
      <c r="C88" s="17"/>
      <c r="D88" s="17"/>
      <c r="E88" s="17"/>
      <c r="F88" s="17"/>
      <c r="G88" s="17"/>
      <c r="H88" s="18"/>
    </row>
    <row r="89" spans="1:8" x14ac:dyDescent="0.15">
      <c r="A89" s="16"/>
      <c r="B89" s="17"/>
      <c r="C89" s="17"/>
      <c r="D89" s="17"/>
      <c r="E89" s="17"/>
      <c r="F89" s="17"/>
      <c r="G89" s="17"/>
      <c r="H89" s="18"/>
    </row>
    <row r="90" spans="1:8" x14ac:dyDescent="0.15">
      <c r="A90" s="16"/>
      <c r="B90" s="17"/>
      <c r="C90" s="17"/>
      <c r="D90" s="17"/>
      <c r="E90" s="17"/>
      <c r="F90" s="17"/>
      <c r="G90" s="17"/>
      <c r="H90" s="18"/>
    </row>
    <row r="91" spans="1:8" x14ac:dyDescent="0.15">
      <c r="A91" s="16"/>
      <c r="B91" s="17"/>
      <c r="C91" s="17"/>
      <c r="D91" s="17"/>
      <c r="E91" s="17"/>
      <c r="F91" s="17"/>
      <c r="G91" s="17"/>
      <c r="H91" s="18"/>
    </row>
    <row r="92" spans="1:8" x14ac:dyDescent="0.15">
      <c r="A92" s="16"/>
      <c r="B92" s="17"/>
      <c r="C92" s="17"/>
      <c r="D92" s="17"/>
      <c r="E92" s="17"/>
      <c r="F92" s="17"/>
      <c r="G92" s="17"/>
      <c r="H92" s="18"/>
    </row>
    <row r="93" spans="1:8" x14ac:dyDescent="0.15">
      <c r="A93" s="16"/>
      <c r="B93" s="17"/>
      <c r="C93" s="17"/>
      <c r="D93" s="17"/>
      <c r="E93" s="17"/>
      <c r="F93" s="17"/>
      <c r="G93" s="17"/>
      <c r="H93" s="18"/>
    </row>
    <row r="94" spans="1:8" x14ac:dyDescent="0.15">
      <c r="A94" s="16"/>
      <c r="B94" s="17"/>
      <c r="C94" s="17"/>
      <c r="D94" s="17"/>
      <c r="E94" s="17"/>
      <c r="F94" s="17"/>
      <c r="G94" s="17"/>
      <c r="H94" s="18"/>
    </row>
    <row r="95" spans="1:8" x14ac:dyDescent="0.15">
      <c r="A95" s="16"/>
      <c r="B95" s="17"/>
      <c r="C95" s="17"/>
      <c r="D95" s="17"/>
      <c r="E95" s="17"/>
      <c r="F95" s="17"/>
      <c r="G95" s="17"/>
      <c r="H95" s="18"/>
    </row>
    <row r="96" spans="1:8" x14ac:dyDescent="0.15">
      <c r="A96" s="16"/>
      <c r="B96" s="17"/>
      <c r="C96" s="17"/>
      <c r="D96" s="17"/>
      <c r="E96" s="17"/>
      <c r="F96" s="17"/>
      <c r="G96" s="17"/>
      <c r="H96" s="18"/>
    </row>
    <row r="97" spans="1:8" x14ac:dyDescent="0.15">
      <c r="A97" s="16"/>
      <c r="B97" s="17"/>
      <c r="C97" s="17"/>
      <c r="D97" s="17"/>
      <c r="E97" s="17"/>
      <c r="F97" s="17"/>
      <c r="G97" s="17"/>
      <c r="H97" s="18"/>
    </row>
    <row r="98" spans="1:8" x14ac:dyDescent="0.15">
      <c r="A98" s="16"/>
      <c r="B98" s="17"/>
      <c r="C98" s="17"/>
      <c r="D98" s="17"/>
      <c r="E98" s="17"/>
      <c r="F98" s="17"/>
      <c r="G98" s="17"/>
      <c r="H98" s="18"/>
    </row>
    <row r="99" spans="1:8" x14ac:dyDescent="0.15">
      <c r="A99" s="16"/>
      <c r="B99" s="17"/>
      <c r="C99" s="17"/>
      <c r="D99" s="17"/>
      <c r="E99" s="17"/>
      <c r="F99" s="17"/>
      <c r="G99" s="17"/>
      <c r="H99" s="18"/>
    </row>
    <row r="100" spans="1:8" x14ac:dyDescent="0.15">
      <c r="A100" s="16"/>
      <c r="B100" s="17"/>
      <c r="C100" s="17"/>
      <c r="D100" s="17"/>
      <c r="E100" s="17"/>
      <c r="F100" s="17"/>
      <c r="G100" s="17"/>
      <c r="H100" s="18"/>
    </row>
    <row r="101" spans="1:8" x14ac:dyDescent="0.15">
      <c r="A101" s="20"/>
      <c r="B101" s="21"/>
      <c r="C101" s="21"/>
      <c r="D101" s="21"/>
      <c r="E101" s="21"/>
      <c r="F101" s="21"/>
      <c r="G101" s="21"/>
      <c r="H101" s="22"/>
    </row>
    <row r="103" spans="1:8" x14ac:dyDescent="0.15">
      <c r="A103" s="13" t="s">
        <v>53</v>
      </c>
      <c r="B103" s="14"/>
      <c r="C103" s="14"/>
      <c r="D103" s="14"/>
      <c r="E103" s="14"/>
      <c r="F103" s="14"/>
      <c r="G103" s="14"/>
      <c r="H103" s="15"/>
    </row>
    <row r="104" spans="1:8" x14ac:dyDescent="0.15">
      <c r="A104" s="16"/>
      <c r="B104" s="17"/>
      <c r="C104" s="17"/>
      <c r="D104" s="17"/>
      <c r="E104" s="17"/>
      <c r="F104" s="17"/>
      <c r="G104" s="17"/>
      <c r="H104" s="18"/>
    </row>
    <row r="105" spans="1:8" x14ac:dyDescent="0.15">
      <c r="A105" s="16"/>
      <c r="B105" s="17"/>
      <c r="C105" s="17"/>
      <c r="D105" s="17"/>
      <c r="E105" s="17"/>
      <c r="F105" s="17"/>
      <c r="G105" s="17"/>
      <c r="H105" s="18"/>
    </row>
    <row r="106" spans="1:8" x14ac:dyDescent="0.15">
      <c r="A106" s="16"/>
      <c r="B106" s="17"/>
      <c r="C106" s="17"/>
      <c r="D106" s="17"/>
      <c r="E106" s="17"/>
      <c r="F106" s="17"/>
      <c r="G106" s="17"/>
      <c r="H106" s="18"/>
    </row>
    <row r="107" spans="1:8" ht="18.75" x14ac:dyDescent="0.15">
      <c r="A107" s="281" t="s">
        <v>366</v>
      </c>
      <c r="B107" s="342"/>
      <c r="C107" s="342"/>
      <c r="D107" s="342"/>
      <c r="E107" s="342"/>
      <c r="F107" s="342"/>
      <c r="G107" s="342"/>
      <c r="H107" s="343"/>
    </row>
    <row r="108" spans="1:8" x14ac:dyDescent="0.15">
      <c r="A108" s="16"/>
      <c r="B108" s="17"/>
      <c r="C108" s="17"/>
      <c r="D108" s="17"/>
      <c r="E108" s="17"/>
      <c r="F108" s="17"/>
      <c r="G108" s="17"/>
      <c r="H108" s="18"/>
    </row>
    <row r="109" spans="1:8" x14ac:dyDescent="0.15">
      <c r="A109" s="16"/>
      <c r="B109" s="17"/>
      <c r="C109" s="17"/>
      <c r="D109" s="17"/>
      <c r="E109" s="17"/>
      <c r="F109" s="17"/>
      <c r="G109" s="17"/>
      <c r="H109" s="18"/>
    </row>
    <row r="110" spans="1:8" x14ac:dyDescent="0.15">
      <c r="A110" s="16"/>
      <c r="B110" s="17"/>
      <c r="C110" s="17"/>
      <c r="D110" s="17"/>
      <c r="E110" s="17"/>
      <c r="F110" s="17"/>
      <c r="G110" s="17"/>
      <c r="H110" s="18"/>
    </row>
    <row r="111" spans="1:8" x14ac:dyDescent="0.15">
      <c r="A111" s="16"/>
      <c r="B111" s="17"/>
      <c r="C111" s="17"/>
      <c r="D111" s="17"/>
      <c r="E111" s="17"/>
      <c r="F111" s="17"/>
      <c r="G111" s="17"/>
      <c r="H111" s="18"/>
    </row>
    <row r="112" spans="1:8" x14ac:dyDescent="0.15">
      <c r="A112" s="16" t="s">
        <v>55</v>
      </c>
      <c r="B112" s="17"/>
      <c r="C112" s="17"/>
      <c r="D112" s="17"/>
      <c r="E112" s="17"/>
      <c r="F112" s="17"/>
      <c r="G112" s="17"/>
      <c r="H112" s="18"/>
    </row>
    <row r="113" spans="1:8" ht="27" x14ac:dyDescent="0.15">
      <c r="A113" s="85" t="s">
        <v>65</v>
      </c>
      <c r="B113" s="314"/>
      <c r="C113" s="315"/>
      <c r="D113" s="315"/>
      <c r="E113" s="315"/>
      <c r="F113" s="315"/>
      <c r="G113" s="315"/>
      <c r="H113" s="316"/>
    </row>
    <row r="114" spans="1:8" ht="43.5" x14ac:dyDescent="0.15">
      <c r="A114" s="23" t="s">
        <v>66</v>
      </c>
      <c r="B114" s="314"/>
      <c r="C114" s="315"/>
      <c r="D114" s="315"/>
      <c r="E114" s="315"/>
      <c r="F114" s="315"/>
      <c r="G114" s="315"/>
      <c r="H114" s="316"/>
    </row>
    <row r="115" spans="1:8" x14ac:dyDescent="0.15">
      <c r="A115" s="86" t="s">
        <v>56</v>
      </c>
      <c r="B115" s="295"/>
      <c r="C115" s="331"/>
      <c r="D115" s="331"/>
      <c r="E115" s="331"/>
      <c r="F115" s="331"/>
      <c r="G115" s="331"/>
      <c r="H115" s="296"/>
    </row>
    <row r="116" spans="1:8" x14ac:dyDescent="0.15">
      <c r="A116" s="235" t="s">
        <v>57</v>
      </c>
      <c r="B116" s="24" t="s">
        <v>58</v>
      </c>
      <c r="C116" s="28"/>
      <c r="D116" s="14" t="s">
        <v>59</v>
      </c>
      <c r="E116" s="25" t="s">
        <v>58</v>
      </c>
      <c r="F116" s="332"/>
      <c r="G116" s="332"/>
      <c r="H116" s="15" t="s">
        <v>60</v>
      </c>
    </row>
    <row r="117" spans="1:8" x14ac:dyDescent="0.15">
      <c r="A117" s="235"/>
      <c r="B117" s="27" t="s">
        <v>61</v>
      </c>
      <c r="C117" s="333"/>
      <c r="D117" s="333"/>
      <c r="E117" s="21" t="s">
        <v>62</v>
      </c>
      <c r="F117" s="21"/>
      <c r="G117" s="21"/>
      <c r="H117" s="22"/>
    </row>
    <row r="118" spans="1:8" x14ac:dyDescent="0.15">
      <c r="A118" s="235"/>
      <c r="B118" s="13" t="s">
        <v>67</v>
      </c>
      <c r="C118" s="14"/>
      <c r="D118" s="332"/>
      <c r="E118" s="332"/>
      <c r="F118" s="332"/>
      <c r="G118" s="332"/>
      <c r="H118" s="30" t="s">
        <v>68</v>
      </c>
    </row>
    <row r="119" spans="1:8" x14ac:dyDescent="0.15">
      <c r="A119" s="235"/>
      <c r="B119" s="27" t="s">
        <v>58</v>
      </c>
      <c r="C119" s="29"/>
      <c r="D119" s="21" t="s">
        <v>64</v>
      </c>
      <c r="E119" s="26" t="s">
        <v>61</v>
      </c>
      <c r="F119" s="333"/>
      <c r="G119" s="333"/>
      <c r="H119" s="22" t="s">
        <v>62</v>
      </c>
    </row>
    <row r="120" spans="1:8" x14ac:dyDescent="0.15">
      <c r="A120" s="111"/>
      <c r="B120" s="344"/>
      <c r="C120" s="344"/>
      <c r="D120" s="344"/>
      <c r="E120" s="344"/>
      <c r="F120" s="344"/>
      <c r="G120" s="344"/>
      <c r="H120" s="344"/>
    </row>
    <row r="121" spans="1:8" x14ac:dyDescent="0.15">
      <c r="A121" s="337" t="s">
        <v>188</v>
      </c>
      <c r="B121" s="338"/>
      <c r="C121" s="338"/>
      <c r="D121" s="338"/>
      <c r="E121" s="17"/>
      <c r="F121" s="17"/>
      <c r="G121" s="17"/>
      <c r="H121" s="18"/>
    </row>
    <row r="122" spans="1:8" x14ac:dyDescent="0.15">
      <c r="A122" s="107" t="s">
        <v>190</v>
      </c>
      <c r="B122" s="339" t="s">
        <v>192</v>
      </c>
      <c r="C122" s="340"/>
      <c r="D122" s="340"/>
      <c r="E122" s="341"/>
      <c r="F122" s="235" t="s">
        <v>189</v>
      </c>
      <c r="G122" s="235"/>
      <c r="H122" s="235"/>
    </row>
    <row r="123" spans="1:8" ht="27" customHeight="1" x14ac:dyDescent="0.15">
      <c r="A123" s="112" t="s">
        <v>191</v>
      </c>
      <c r="B123" s="334"/>
      <c r="C123" s="335"/>
      <c r="D123" s="335"/>
      <c r="E123" s="336"/>
      <c r="F123" s="334"/>
      <c r="G123" s="335"/>
      <c r="H123" s="336"/>
    </row>
    <row r="124" spans="1:8" ht="27" customHeight="1" x14ac:dyDescent="0.15">
      <c r="A124" s="112" t="s">
        <v>191</v>
      </c>
      <c r="B124" s="334"/>
      <c r="C124" s="335"/>
      <c r="D124" s="335"/>
      <c r="E124" s="336"/>
      <c r="F124" s="334"/>
      <c r="G124" s="335"/>
      <c r="H124" s="336"/>
    </row>
    <row r="125" spans="1:8" ht="27" customHeight="1" x14ac:dyDescent="0.15">
      <c r="A125" s="112" t="s">
        <v>191</v>
      </c>
      <c r="B125" s="334"/>
      <c r="C125" s="335"/>
      <c r="D125" s="335"/>
      <c r="E125" s="336"/>
      <c r="F125" s="334"/>
      <c r="G125" s="335"/>
      <c r="H125" s="336"/>
    </row>
    <row r="126" spans="1:8" ht="27" customHeight="1" x14ac:dyDescent="0.15">
      <c r="A126" s="112" t="s">
        <v>191</v>
      </c>
      <c r="B126" s="334"/>
      <c r="C126" s="335"/>
      <c r="D126" s="335"/>
      <c r="E126" s="336"/>
      <c r="F126" s="334"/>
      <c r="G126" s="335"/>
      <c r="H126" s="336"/>
    </row>
    <row r="127" spans="1:8" x14ac:dyDescent="0.15">
      <c r="A127" s="16"/>
      <c r="B127" s="17"/>
      <c r="C127" s="17"/>
      <c r="D127" s="17"/>
      <c r="E127" s="17"/>
      <c r="F127" s="17"/>
      <c r="G127" s="17"/>
      <c r="H127" s="18"/>
    </row>
    <row r="128" spans="1:8" x14ac:dyDescent="0.15">
      <c r="A128" s="16"/>
      <c r="B128" s="17"/>
      <c r="C128" s="17"/>
      <c r="D128" s="17"/>
      <c r="E128" s="17"/>
      <c r="F128" s="17"/>
      <c r="G128" s="17"/>
      <c r="H128" s="18"/>
    </row>
    <row r="129" spans="1:8" x14ac:dyDescent="0.15">
      <c r="A129" s="16"/>
      <c r="B129" s="17"/>
      <c r="C129" s="17"/>
      <c r="D129" s="17"/>
      <c r="E129" s="17"/>
      <c r="F129" s="17"/>
      <c r="G129" s="17"/>
      <c r="H129" s="18"/>
    </row>
    <row r="130" spans="1:8" x14ac:dyDescent="0.15">
      <c r="A130" s="16"/>
      <c r="B130" s="17"/>
      <c r="C130" s="17"/>
      <c r="D130" s="17"/>
      <c r="E130" s="17"/>
      <c r="F130" s="17"/>
      <c r="G130" s="17"/>
      <c r="H130" s="18"/>
    </row>
    <row r="131" spans="1:8" x14ac:dyDescent="0.15">
      <c r="A131" s="16"/>
      <c r="B131" s="17"/>
      <c r="C131" s="17"/>
      <c r="D131" s="17"/>
      <c r="E131" s="17"/>
      <c r="F131" s="17"/>
      <c r="G131" s="17"/>
      <c r="H131" s="18"/>
    </row>
    <row r="132" spans="1:8" x14ac:dyDescent="0.15">
      <c r="A132" s="16"/>
      <c r="B132" s="17"/>
      <c r="C132" s="17"/>
      <c r="D132" s="17"/>
      <c r="E132" s="17"/>
      <c r="F132" s="17"/>
      <c r="G132" s="17"/>
      <c r="H132" s="18"/>
    </row>
    <row r="133" spans="1:8" x14ac:dyDescent="0.15">
      <c r="A133" s="16"/>
      <c r="B133" s="17"/>
      <c r="C133" s="17"/>
      <c r="D133" s="17"/>
      <c r="E133" s="17"/>
      <c r="F133" s="17"/>
      <c r="G133" s="17"/>
      <c r="H133" s="18"/>
    </row>
    <row r="134" spans="1:8" x14ac:dyDescent="0.15">
      <c r="A134" s="16"/>
      <c r="B134" s="17"/>
      <c r="C134" s="17"/>
      <c r="D134" s="17"/>
      <c r="E134" s="17"/>
      <c r="F134" s="17"/>
      <c r="G134" s="17"/>
      <c r="H134" s="18"/>
    </row>
    <row r="135" spans="1:8" x14ac:dyDescent="0.15">
      <c r="A135" s="16"/>
      <c r="B135" s="17"/>
      <c r="C135" s="17"/>
      <c r="D135" s="17"/>
      <c r="E135" s="17"/>
      <c r="F135" s="17"/>
      <c r="G135" s="17"/>
      <c r="H135" s="18"/>
    </row>
    <row r="136" spans="1:8" x14ac:dyDescent="0.15">
      <c r="A136" s="16"/>
      <c r="B136" s="17"/>
      <c r="C136" s="17"/>
      <c r="D136" s="17"/>
      <c r="E136" s="17"/>
      <c r="F136" s="17"/>
      <c r="G136" s="17"/>
      <c r="H136" s="18"/>
    </row>
    <row r="137" spans="1:8" x14ac:dyDescent="0.15">
      <c r="A137" s="16"/>
      <c r="B137" s="17"/>
      <c r="C137" s="17"/>
      <c r="D137" s="17"/>
      <c r="E137" s="17"/>
      <c r="F137" s="17"/>
      <c r="G137" s="17"/>
      <c r="H137" s="18"/>
    </row>
    <row r="138" spans="1:8" x14ac:dyDescent="0.15">
      <c r="A138" s="16"/>
      <c r="B138" s="17"/>
      <c r="C138" s="17"/>
      <c r="D138" s="17"/>
      <c r="E138" s="17"/>
      <c r="F138" s="17"/>
      <c r="G138" s="17"/>
      <c r="H138" s="18"/>
    </row>
    <row r="139" spans="1:8" x14ac:dyDescent="0.15">
      <c r="A139" s="16"/>
      <c r="B139" s="17"/>
      <c r="C139" s="17"/>
      <c r="D139" s="17"/>
      <c r="E139" s="17"/>
      <c r="F139" s="17"/>
      <c r="G139" s="17"/>
      <c r="H139" s="18"/>
    </row>
    <row r="140" spans="1:8" x14ac:dyDescent="0.15">
      <c r="A140" s="16"/>
      <c r="B140" s="17"/>
      <c r="C140" s="17"/>
      <c r="D140" s="17"/>
      <c r="E140" s="17"/>
      <c r="F140" s="17"/>
      <c r="G140" s="17"/>
      <c r="H140" s="18"/>
    </row>
    <row r="141" spans="1:8" x14ac:dyDescent="0.15">
      <c r="A141" s="16"/>
      <c r="B141" s="17"/>
      <c r="C141" s="17"/>
      <c r="D141" s="17"/>
      <c r="E141" s="17"/>
      <c r="F141" s="17"/>
      <c r="G141" s="17"/>
      <c r="H141" s="18"/>
    </row>
    <row r="142" spans="1:8" x14ac:dyDescent="0.15">
      <c r="A142" s="16"/>
      <c r="B142" s="17"/>
      <c r="C142" s="17"/>
      <c r="D142" s="17"/>
      <c r="E142" s="17"/>
      <c r="F142" s="17"/>
      <c r="G142" s="17"/>
      <c r="H142" s="18"/>
    </row>
    <row r="143" spans="1:8" x14ac:dyDescent="0.15">
      <c r="A143" s="16"/>
      <c r="B143" s="17"/>
      <c r="C143" s="17"/>
      <c r="D143" s="17"/>
      <c r="E143" s="17"/>
      <c r="F143" s="17"/>
      <c r="G143" s="17"/>
      <c r="H143" s="18"/>
    </row>
    <row r="144" spans="1:8" x14ac:dyDescent="0.15">
      <c r="A144" s="16"/>
      <c r="B144" s="17"/>
      <c r="C144" s="17"/>
      <c r="D144" s="17"/>
      <c r="E144" s="17"/>
      <c r="F144" s="17"/>
      <c r="G144" s="17"/>
      <c r="H144" s="18"/>
    </row>
    <row r="145" spans="1:8" x14ac:dyDescent="0.15">
      <c r="A145" s="16"/>
      <c r="B145" s="17"/>
      <c r="C145" s="17"/>
      <c r="D145" s="17"/>
      <c r="E145" s="17"/>
      <c r="F145" s="17"/>
      <c r="G145" s="17"/>
      <c r="H145" s="18"/>
    </row>
    <row r="146" spans="1:8" x14ac:dyDescent="0.15">
      <c r="A146" s="16"/>
      <c r="B146" s="17"/>
      <c r="C146" s="17"/>
      <c r="D146" s="17"/>
      <c r="E146" s="17"/>
      <c r="F146" s="17"/>
      <c r="G146" s="17"/>
      <c r="H146" s="18"/>
    </row>
    <row r="147" spans="1:8" x14ac:dyDescent="0.15">
      <c r="A147" s="16"/>
      <c r="B147" s="17"/>
      <c r="C147" s="17"/>
      <c r="D147" s="17"/>
      <c r="E147" s="17"/>
      <c r="F147" s="17"/>
      <c r="G147" s="17"/>
      <c r="H147" s="18"/>
    </row>
    <row r="148" spans="1:8" x14ac:dyDescent="0.15">
      <c r="A148" s="16"/>
      <c r="B148" s="17"/>
      <c r="C148" s="17"/>
      <c r="D148" s="17"/>
      <c r="E148" s="17"/>
      <c r="F148" s="17"/>
      <c r="G148" s="17"/>
      <c r="H148" s="18"/>
    </row>
    <row r="149" spans="1:8" x14ac:dyDescent="0.15">
      <c r="A149" s="16"/>
      <c r="B149" s="17"/>
      <c r="C149" s="17"/>
      <c r="D149" s="17"/>
      <c r="E149" s="17"/>
      <c r="F149" s="17"/>
      <c r="G149" s="17"/>
      <c r="H149" s="18"/>
    </row>
    <row r="150" spans="1:8" x14ac:dyDescent="0.15">
      <c r="A150" s="16"/>
      <c r="B150" s="17"/>
      <c r="C150" s="17"/>
      <c r="D150" s="17"/>
      <c r="E150" s="17"/>
      <c r="F150" s="17"/>
      <c r="G150" s="17"/>
      <c r="H150" s="18"/>
    </row>
    <row r="151" spans="1:8" x14ac:dyDescent="0.15">
      <c r="A151" s="16"/>
      <c r="B151" s="17"/>
      <c r="C151" s="17"/>
      <c r="D151" s="17"/>
      <c r="E151" s="17"/>
      <c r="F151" s="17"/>
      <c r="G151" s="17"/>
      <c r="H151" s="18"/>
    </row>
    <row r="152" spans="1:8" x14ac:dyDescent="0.15">
      <c r="A152" s="20"/>
      <c r="B152" s="21"/>
      <c r="C152" s="21"/>
      <c r="D152" s="21"/>
      <c r="E152" s="21"/>
      <c r="F152" s="21"/>
      <c r="G152" s="21"/>
      <c r="H152" s="22"/>
    </row>
    <row r="154" spans="1:8" x14ac:dyDescent="0.15">
      <c r="A154" s="13" t="s">
        <v>53</v>
      </c>
      <c r="B154" s="14"/>
      <c r="C154" s="14"/>
      <c r="D154" s="14"/>
      <c r="E154" s="14"/>
      <c r="F154" s="14"/>
      <c r="G154" s="14"/>
      <c r="H154" s="15"/>
    </row>
    <row r="155" spans="1:8" x14ac:dyDescent="0.15">
      <c r="A155" s="16"/>
      <c r="B155" s="17"/>
      <c r="C155" s="17"/>
      <c r="D155" s="17"/>
      <c r="E155" s="17"/>
      <c r="F155" s="17"/>
      <c r="G155" s="17"/>
      <c r="H155" s="18"/>
    </row>
    <row r="156" spans="1:8" x14ac:dyDescent="0.15">
      <c r="A156" s="16"/>
      <c r="B156" s="17"/>
      <c r="C156" s="17"/>
      <c r="D156" s="17"/>
      <c r="E156" s="17"/>
      <c r="F156" s="17"/>
      <c r="G156" s="17"/>
      <c r="H156" s="18"/>
    </row>
    <row r="157" spans="1:8" x14ac:dyDescent="0.15">
      <c r="A157" s="16"/>
      <c r="B157" s="17"/>
      <c r="C157" s="17"/>
      <c r="D157" s="17"/>
      <c r="E157" s="17"/>
      <c r="F157" s="17"/>
      <c r="G157" s="17"/>
      <c r="H157" s="18"/>
    </row>
    <row r="158" spans="1:8" ht="18.75" x14ac:dyDescent="0.15">
      <c r="A158" s="281" t="s">
        <v>366</v>
      </c>
      <c r="B158" s="342"/>
      <c r="C158" s="342"/>
      <c r="D158" s="342"/>
      <c r="E158" s="342"/>
      <c r="F158" s="342"/>
      <c r="G158" s="342"/>
      <c r="H158" s="343"/>
    </row>
    <row r="159" spans="1:8" x14ac:dyDescent="0.15">
      <c r="A159" s="16"/>
      <c r="B159" s="17"/>
      <c r="C159" s="17"/>
      <c r="D159" s="17"/>
      <c r="E159" s="17"/>
      <c r="F159" s="17"/>
      <c r="G159" s="17"/>
      <c r="H159" s="18"/>
    </row>
    <row r="160" spans="1:8" x14ac:dyDescent="0.15">
      <c r="A160" s="16"/>
      <c r="B160" s="17"/>
      <c r="C160" s="17"/>
      <c r="D160" s="17"/>
      <c r="E160" s="17"/>
      <c r="F160" s="17"/>
      <c r="G160" s="17"/>
      <c r="H160" s="18"/>
    </row>
    <row r="161" spans="1:8" x14ac:dyDescent="0.15">
      <c r="A161" s="16"/>
      <c r="B161" s="17"/>
      <c r="C161" s="17"/>
      <c r="D161" s="17"/>
      <c r="E161" s="17"/>
      <c r="F161" s="17"/>
      <c r="G161" s="17"/>
      <c r="H161" s="18"/>
    </row>
    <row r="162" spans="1:8" x14ac:dyDescent="0.15">
      <c r="A162" s="16"/>
      <c r="B162" s="17"/>
      <c r="C162" s="17"/>
      <c r="D162" s="17"/>
      <c r="E162" s="17"/>
      <c r="F162" s="17"/>
      <c r="G162" s="17"/>
      <c r="H162" s="18"/>
    </row>
    <row r="163" spans="1:8" x14ac:dyDescent="0.15">
      <c r="A163" s="16" t="s">
        <v>55</v>
      </c>
      <c r="B163" s="17"/>
      <c r="C163" s="17"/>
      <c r="D163" s="17"/>
      <c r="E163" s="17"/>
      <c r="F163" s="17"/>
      <c r="G163" s="17"/>
      <c r="H163" s="18"/>
    </row>
    <row r="164" spans="1:8" ht="27" x14ac:dyDescent="0.15">
      <c r="A164" s="85" t="s">
        <v>65</v>
      </c>
      <c r="B164" s="314"/>
      <c r="C164" s="315"/>
      <c r="D164" s="315"/>
      <c r="E164" s="315"/>
      <c r="F164" s="315"/>
      <c r="G164" s="315"/>
      <c r="H164" s="316"/>
    </row>
    <row r="165" spans="1:8" ht="43.5" x14ac:dyDescent="0.15">
      <c r="A165" s="23" t="s">
        <v>66</v>
      </c>
      <c r="B165" s="314"/>
      <c r="C165" s="315"/>
      <c r="D165" s="315"/>
      <c r="E165" s="315"/>
      <c r="F165" s="315"/>
      <c r="G165" s="315"/>
      <c r="H165" s="316"/>
    </row>
    <row r="166" spans="1:8" x14ac:dyDescent="0.15">
      <c r="A166" s="86" t="s">
        <v>56</v>
      </c>
      <c r="B166" s="295"/>
      <c r="C166" s="331"/>
      <c r="D166" s="331"/>
      <c r="E166" s="331"/>
      <c r="F166" s="331"/>
      <c r="G166" s="331"/>
      <c r="H166" s="296"/>
    </row>
    <row r="167" spans="1:8" x14ac:dyDescent="0.15">
      <c r="A167" s="235" t="s">
        <v>57</v>
      </c>
      <c r="B167" s="24" t="s">
        <v>58</v>
      </c>
      <c r="C167" s="28"/>
      <c r="D167" s="14" t="s">
        <v>59</v>
      </c>
      <c r="E167" s="25" t="s">
        <v>58</v>
      </c>
      <c r="F167" s="332"/>
      <c r="G167" s="332"/>
      <c r="H167" s="15" t="s">
        <v>60</v>
      </c>
    </row>
    <row r="168" spans="1:8" x14ac:dyDescent="0.15">
      <c r="A168" s="235"/>
      <c r="B168" s="27" t="s">
        <v>61</v>
      </c>
      <c r="C168" s="333"/>
      <c r="D168" s="333"/>
      <c r="E168" s="21" t="s">
        <v>62</v>
      </c>
      <c r="F168" s="21"/>
      <c r="G168" s="21"/>
      <c r="H168" s="22"/>
    </row>
    <row r="169" spans="1:8" x14ac:dyDescent="0.15">
      <c r="A169" s="235"/>
      <c r="B169" s="13" t="s">
        <v>67</v>
      </c>
      <c r="C169" s="14"/>
      <c r="D169" s="332"/>
      <c r="E169" s="332"/>
      <c r="F169" s="332"/>
      <c r="G169" s="332"/>
      <c r="H169" s="30" t="s">
        <v>68</v>
      </c>
    </row>
    <row r="170" spans="1:8" x14ac:dyDescent="0.15">
      <c r="A170" s="235"/>
      <c r="B170" s="27" t="s">
        <v>58</v>
      </c>
      <c r="C170" s="29"/>
      <c r="D170" s="21" t="s">
        <v>64</v>
      </c>
      <c r="E170" s="26" t="s">
        <v>61</v>
      </c>
      <c r="F170" s="333"/>
      <c r="G170" s="333"/>
      <c r="H170" s="22" t="s">
        <v>62</v>
      </c>
    </row>
    <row r="171" spans="1:8" x14ac:dyDescent="0.15">
      <c r="A171" s="111"/>
      <c r="B171" s="344"/>
      <c r="C171" s="344"/>
      <c r="D171" s="344"/>
      <c r="E171" s="344"/>
      <c r="F171" s="344"/>
      <c r="G171" s="344"/>
      <c r="H171" s="344"/>
    </row>
    <row r="172" spans="1:8" x14ac:dyDescent="0.15">
      <c r="A172" s="337" t="s">
        <v>188</v>
      </c>
      <c r="B172" s="338"/>
      <c r="C172" s="338"/>
      <c r="D172" s="338"/>
      <c r="E172" s="17"/>
      <c r="F172" s="17"/>
      <c r="G172" s="17"/>
      <c r="H172" s="18"/>
    </row>
    <row r="173" spans="1:8" x14ac:dyDescent="0.15">
      <c r="A173" s="107" t="s">
        <v>190</v>
      </c>
      <c r="B173" s="339" t="s">
        <v>192</v>
      </c>
      <c r="C173" s="340"/>
      <c r="D173" s="340"/>
      <c r="E173" s="341"/>
      <c r="F173" s="235" t="s">
        <v>189</v>
      </c>
      <c r="G173" s="235"/>
      <c r="H173" s="235"/>
    </row>
    <row r="174" spans="1:8" ht="27" customHeight="1" x14ac:dyDescent="0.15">
      <c r="A174" s="112" t="s">
        <v>191</v>
      </c>
      <c r="B174" s="334"/>
      <c r="C174" s="335"/>
      <c r="D174" s="335"/>
      <c r="E174" s="336"/>
      <c r="F174" s="334"/>
      <c r="G174" s="335"/>
      <c r="H174" s="336"/>
    </row>
    <row r="175" spans="1:8" ht="27" customHeight="1" x14ac:dyDescent="0.15">
      <c r="A175" s="112" t="s">
        <v>191</v>
      </c>
      <c r="B175" s="334"/>
      <c r="C175" s="335"/>
      <c r="D175" s="335"/>
      <c r="E175" s="336"/>
      <c r="F175" s="334"/>
      <c r="G175" s="335"/>
      <c r="H175" s="336"/>
    </row>
    <row r="176" spans="1:8" ht="27" customHeight="1" x14ac:dyDescent="0.15">
      <c r="A176" s="112" t="s">
        <v>191</v>
      </c>
      <c r="B176" s="334"/>
      <c r="C176" s="335"/>
      <c r="D176" s="335"/>
      <c r="E176" s="336"/>
      <c r="F176" s="334"/>
      <c r="G176" s="335"/>
      <c r="H176" s="336"/>
    </row>
    <row r="177" spans="1:8" ht="27" customHeight="1" x14ac:dyDescent="0.15">
      <c r="A177" s="112" t="s">
        <v>191</v>
      </c>
      <c r="B177" s="334"/>
      <c r="C177" s="335"/>
      <c r="D177" s="335"/>
      <c r="E177" s="336"/>
      <c r="F177" s="334"/>
      <c r="G177" s="335"/>
      <c r="H177" s="336"/>
    </row>
    <row r="178" spans="1:8" x14ac:dyDescent="0.15">
      <c r="A178" s="16"/>
      <c r="B178" s="17"/>
      <c r="C178" s="17"/>
      <c r="D178" s="17"/>
      <c r="E178" s="17"/>
      <c r="F178" s="17"/>
      <c r="G178" s="17"/>
      <c r="H178" s="18"/>
    </row>
    <row r="179" spans="1:8" x14ac:dyDescent="0.15">
      <c r="A179" s="16"/>
      <c r="B179" s="17"/>
      <c r="C179" s="17"/>
      <c r="D179" s="17"/>
      <c r="E179" s="17"/>
      <c r="F179" s="17"/>
      <c r="G179" s="17"/>
      <c r="H179" s="18"/>
    </row>
    <row r="180" spans="1:8" x14ac:dyDescent="0.15">
      <c r="A180" s="16"/>
      <c r="B180" s="17"/>
      <c r="C180" s="17"/>
      <c r="D180" s="17"/>
      <c r="E180" s="17"/>
      <c r="F180" s="17"/>
      <c r="G180" s="17"/>
      <c r="H180" s="18"/>
    </row>
    <row r="181" spans="1:8" x14ac:dyDescent="0.15">
      <c r="A181" s="16"/>
      <c r="B181" s="17"/>
      <c r="C181" s="17"/>
      <c r="D181" s="17"/>
      <c r="E181" s="17"/>
      <c r="F181" s="17"/>
      <c r="G181" s="17"/>
      <c r="H181" s="18"/>
    </row>
    <row r="182" spans="1:8" x14ac:dyDescent="0.15">
      <c r="A182" s="16"/>
      <c r="B182" s="17"/>
      <c r="C182" s="17"/>
      <c r="D182" s="17"/>
      <c r="E182" s="17"/>
      <c r="F182" s="17"/>
      <c r="G182" s="17"/>
      <c r="H182" s="18"/>
    </row>
    <row r="183" spans="1:8" x14ac:dyDescent="0.15">
      <c r="A183" s="16"/>
      <c r="B183" s="17"/>
      <c r="C183" s="17"/>
      <c r="D183" s="17"/>
      <c r="E183" s="17"/>
      <c r="F183" s="17"/>
      <c r="G183" s="17"/>
      <c r="H183" s="18"/>
    </row>
    <row r="184" spans="1:8" x14ac:dyDescent="0.15">
      <c r="A184" s="16"/>
      <c r="B184" s="17"/>
      <c r="C184" s="17"/>
      <c r="D184" s="17"/>
      <c r="E184" s="17"/>
      <c r="F184" s="17"/>
      <c r="G184" s="17"/>
      <c r="H184" s="18"/>
    </row>
    <row r="185" spans="1:8" x14ac:dyDescent="0.15">
      <c r="A185" s="16"/>
      <c r="B185" s="17"/>
      <c r="C185" s="17"/>
      <c r="D185" s="17"/>
      <c r="E185" s="17"/>
      <c r="F185" s="17"/>
      <c r="G185" s="17"/>
      <c r="H185" s="18"/>
    </row>
    <row r="186" spans="1:8" x14ac:dyDescent="0.15">
      <c r="A186" s="16"/>
      <c r="B186" s="17"/>
      <c r="C186" s="17"/>
      <c r="D186" s="17"/>
      <c r="E186" s="17"/>
      <c r="F186" s="17"/>
      <c r="G186" s="17"/>
      <c r="H186" s="18"/>
    </row>
    <row r="187" spans="1:8" x14ac:dyDescent="0.15">
      <c r="A187" s="16"/>
      <c r="B187" s="17"/>
      <c r="C187" s="17"/>
      <c r="D187" s="17"/>
      <c r="E187" s="17"/>
      <c r="F187" s="17"/>
      <c r="G187" s="17"/>
      <c r="H187" s="18"/>
    </row>
    <row r="188" spans="1:8" x14ac:dyDescent="0.15">
      <c r="A188" s="16"/>
      <c r="B188" s="17"/>
      <c r="C188" s="17"/>
      <c r="D188" s="17"/>
      <c r="E188" s="17"/>
      <c r="F188" s="17"/>
      <c r="G188" s="17"/>
      <c r="H188" s="18"/>
    </row>
    <row r="189" spans="1:8" x14ac:dyDescent="0.15">
      <c r="A189" s="16"/>
      <c r="B189" s="17"/>
      <c r="C189" s="17"/>
      <c r="D189" s="17"/>
      <c r="E189" s="17"/>
      <c r="F189" s="17"/>
      <c r="G189" s="17"/>
      <c r="H189" s="18"/>
    </row>
    <row r="190" spans="1:8" x14ac:dyDescent="0.15">
      <c r="A190" s="16"/>
      <c r="B190" s="17"/>
      <c r="C190" s="17"/>
      <c r="D190" s="17"/>
      <c r="E190" s="17"/>
      <c r="F190" s="17"/>
      <c r="G190" s="17"/>
      <c r="H190" s="18"/>
    </row>
    <row r="191" spans="1:8" x14ac:dyDescent="0.15">
      <c r="A191" s="16"/>
      <c r="B191" s="17"/>
      <c r="C191" s="17"/>
      <c r="D191" s="17"/>
      <c r="E191" s="17"/>
      <c r="F191" s="17"/>
      <c r="G191" s="17"/>
      <c r="H191" s="18"/>
    </row>
    <row r="192" spans="1:8" x14ac:dyDescent="0.15">
      <c r="A192" s="16"/>
      <c r="B192" s="17"/>
      <c r="C192" s="17"/>
      <c r="D192" s="17"/>
      <c r="E192" s="17"/>
      <c r="F192" s="17"/>
      <c r="G192" s="17"/>
      <c r="H192" s="18"/>
    </row>
    <row r="193" spans="1:8" x14ac:dyDescent="0.15">
      <c r="A193" s="16"/>
      <c r="B193" s="17"/>
      <c r="C193" s="17"/>
      <c r="D193" s="17"/>
      <c r="E193" s="17"/>
      <c r="F193" s="17"/>
      <c r="G193" s="17"/>
      <c r="H193" s="18"/>
    </row>
    <row r="194" spans="1:8" x14ac:dyDescent="0.15">
      <c r="A194" s="16"/>
      <c r="B194" s="17"/>
      <c r="C194" s="17"/>
      <c r="D194" s="17"/>
      <c r="E194" s="17"/>
      <c r="F194" s="17"/>
      <c r="G194" s="17"/>
      <c r="H194" s="18"/>
    </row>
    <row r="195" spans="1:8" x14ac:dyDescent="0.15">
      <c r="A195" s="16"/>
      <c r="B195" s="17"/>
      <c r="C195" s="17"/>
      <c r="D195" s="17"/>
      <c r="E195" s="17"/>
      <c r="F195" s="17"/>
      <c r="G195" s="17"/>
      <c r="H195" s="18"/>
    </row>
    <row r="196" spans="1:8" x14ac:dyDescent="0.15">
      <c r="A196" s="16"/>
      <c r="B196" s="17"/>
      <c r="C196" s="17"/>
      <c r="D196" s="17"/>
      <c r="E196" s="17"/>
      <c r="F196" s="17"/>
      <c r="G196" s="17"/>
      <c r="H196" s="18"/>
    </row>
    <row r="197" spans="1:8" x14ac:dyDescent="0.15">
      <c r="A197" s="16"/>
      <c r="B197" s="17"/>
      <c r="C197" s="17"/>
      <c r="D197" s="17"/>
      <c r="E197" s="17"/>
      <c r="F197" s="17"/>
      <c r="G197" s="17"/>
      <c r="H197" s="18"/>
    </row>
    <row r="198" spans="1:8" x14ac:dyDescent="0.15">
      <c r="A198" s="16"/>
      <c r="B198" s="17"/>
      <c r="C198" s="17"/>
      <c r="D198" s="17"/>
      <c r="E198" s="17"/>
      <c r="F198" s="17"/>
      <c r="G198" s="17"/>
      <c r="H198" s="18"/>
    </row>
    <row r="199" spans="1:8" x14ac:dyDescent="0.15">
      <c r="A199" s="16"/>
      <c r="B199" s="17"/>
      <c r="C199" s="17"/>
      <c r="D199" s="17"/>
      <c r="E199" s="17"/>
      <c r="F199" s="17"/>
      <c r="G199" s="17"/>
      <c r="H199" s="18"/>
    </row>
    <row r="200" spans="1:8" x14ac:dyDescent="0.15">
      <c r="A200" s="16"/>
      <c r="B200" s="17"/>
      <c r="C200" s="17"/>
      <c r="D200" s="17"/>
      <c r="E200" s="17"/>
      <c r="F200" s="17"/>
      <c r="G200" s="17"/>
      <c r="H200" s="18"/>
    </row>
    <row r="201" spans="1:8" x14ac:dyDescent="0.15">
      <c r="A201" s="16"/>
      <c r="B201" s="17"/>
      <c r="C201" s="17"/>
      <c r="D201" s="17"/>
      <c r="E201" s="17"/>
      <c r="F201" s="17"/>
      <c r="G201" s="17"/>
      <c r="H201" s="18"/>
    </row>
    <row r="202" spans="1:8" x14ac:dyDescent="0.15">
      <c r="A202" s="16"/>
      <c r="B202" s="17"/>
      <c r="C202" s="17"/>
      <c r="D202" s="17"/>
      <c r="E202" s="17"/>
      <c r="F202" s="17"/>
      <c r="G202" s="17"/>
      <c r="H202" s="18"/>
    </row>
    <row r="203" spans="1:8" x14ac:dyDescent="0.15">
      <c r="A203" s="20"/>
      <c r="B203" s="21"/>
      <c r="C203" s="21"/>
      <c r="D203" s="21"/>
      <c r="E203" s="21"/>
      <c r="F203" s="21"/>
      <c r="G203" s="21"/>
      <c r="H203" s="22"/>
    </row>
    <row r="205" spans="1:8" x14ac:dyDescent="0.15">
      <c r="A205" s="13" t="s">
        <v>53</v>
      </c>
      <c r="B205" s="14"/>
      <c r="C205" s="14"/>
      <c r="D205" s="14"/>
      <c r="E205" s="14"/>
      <c r="F205" s="14"/>
      <c r="G205" s="14"/>
      <c r="H205" s="15"/>
    </row>
    <row r="206" spans="1:8" x14ac:dyDescent="0.15">
      <c r="A206" s="16"/>
      <c r="B206" s="17"/>
      <c r="C206" s="17"/>
      <c r="D206" s="17"/>
      <c r="E206" s="17"/>
      <c r="F206" s="17"/>
      <c r="G206" s="17"/>
      <c r="H206" s="18"/>
    </row>
    <row r="207" spans="1:8" x14ac:dyDescent="0.15">
      <c r="A207" s="16"/>
      <c r="B207" s="17"/>
      <c r="C207" s="17"/>
      <c r="D207" s="17"/>
      <c r="E207" s="17"/>
      <c r="F207" s="17"/>
      <c r="G207" s="17"/>
      <c r="H207" s="18"/>
    </row>
    <row r="208" spans="1:8" x14ac:dyDescent="0.15">
      <c r="A208" s="16"/>
      <c r="B208" s="17"/>
      <c r="C208" s="17"/>
      <c r="D208" s="17"/>
      <c r="E208" s="17"/>
      <c r="F208" s="17"/>
      <c r="G208" s="17"/>
      <c r="H208" s="18"/>
    </row>
    <row r="209" spans="1:8" ht="18.75" x14ac:dyDescent="0.15">
      <c r="A209" s="281" t="s">
        <v>366</v>
      </c>
      <c r="B209" s="342"/>
      <c r="C209" s="342"/>
      <c r="D209" s="342"/>
      <c r="E209" s="342"/>
      <c r="F209" s="342"/>
      <c r="G209" s="342"/>
      <c r="H209" s="343"/>
    </row>
    <row r="210" spans="1:8" x14ac:dyDescent="0.15">
      <c r="A210" s="16"/>
      <c r="B210" s="17"/>
      <c r="C210" s="17"/>
      <c r="D210" s="17"/>
      <c r="E210" s="17"/>
      <c r="F210" s="17"/>
      <c r="G210" s="17"/>
      <c r="H210" s="18"/>
    </row>
    <row r="211" spans="1:8" x14ac:dyDescent="0.15">
      <c r="A211" s="16"/>
      <c r="B211" s="17"/>
      <c r="C211" s="17"/>
      <c r="D211" s="17"/>
      <c r="E211" s="17"/>
      <c r="F211" s="17"/>
      <c r="G211" s="17"/>
      <c r="H211" s="18"/>
    </row>
    <row r="212" spans="1:8" x14ac:dyDescent="0.15">
      <c r="A212" s="16"/>
      <c r="B212" s="17"/>
      <c r="C212" s="17"/>
      <c r="D212" s="17"/>
      <c r="E212" s="17"/>
      <c r="F212" s="17"/>
      <c r="G212" s="17"/>
      <c r="H212" s="18"/>
    </row>
    <row r="213" spans="1:8" x14ac:dyDescent="0.15">
      <c r="A213" s="16"/>
      <c r="B213" s="17"/>
      <c r="C213" s="17"/>
      <c r="D213" s="17"/>
      <c r="E213" s="17"/>
      <c r="F213" s="17"/>
      <c r="G213" s="17"/>
      <c r="H213" s="18"/>
    </row>
    <row r="214" spans="1:8" x14ac:dyDescent="0.15">
      <c r="A214" s="16" t="s">
        <v>55</v>
      </c>
      <c r="B214" s="17"/>
      <c r="C214" s="17"/>
      <c r="D214" s="17"/>
      <c r="E214" s="17"/>
      <c r="F214" s="17"/>
      <c r="G214" s="17"/>
      <c r="H214" s="18"/>
    </row>
    <row r="215" spans="1:8" ht="27" x14ac:dyDescent="0.15">
      <c r="A215" s="85" t="s">
        <v>65</v>
      </c>
      <c r="B215" s="314"/>
      <c r="C215" s="315"/>
      <c r="D215" s="315"/>
      <c r="E215" s="315"/>
      <c r="F215" s="315"/>
      <c r="G215" s="315"/>
      <c r="H215" s="316"/>
    </row>
    <row r="216" spans="1:8" ht="43.5" x14ac:dyDescent="0.15">
      <c r="A216" s="23" t="s">
        <v>66</v>
      </c>
      <c r="B216" s="314"/>
      <c r="C216" s="315"/>
      <c r="D216" s="315"/>
      <c r="E216" s="315"/>
      <c r="F216" s="315"/>
      <c r="G216" s="315"/>
      <c r="H216" s="316"/>
    </row>
    <row r="217" spans="1:8" x14ac:dyDescent="0.15">
      <c r="A217" s="86" t="s">
        <v>56</v>
      </c>
      <c r="B217" s="295"/>
      <c r="C217" s="331"/>
      <c r="D217" s="331"/>
      <c r="E217" s="331"/>
      <c r="F217" s="331"/>
      <c r="G217" s="331"/>
      <c r="H217" s="296"/>
    </row>
    <row r="218" spans="1:8" x14ac:dyDescent="0.15">
      <c r="A218" s="235" t="s">
        <v>57</v>
      </c>
      <c r="B218" s="24" t="s">
        <v>58</v>
      </c>
      <c r="C218" s="28"/>
      <c r="D218" s="14" t="s">
        <v>59</v>
      </c>
      <c r="E218" s="25" t="s">
        <v>58</v>
      </c>
      <c r="F218" s="332"/>
      <c r="G218" s="332"/>
      <c r="H218" s="15" t="s">
        <v>60</v>
      </c>
    </row>
    <row r="219" spans="1:8" x14ac:dyDescent="0.15">
      <c r="A219" s="235"/>
      <c r="B219" s="27" t="s">
        <v>61</v>
      </c>
      <c r="C219" s="333"/>
      <c r="D219" s="333"/>
      <c r="E219" s="21" t="s">
        <v>62</v>
      </c>
      <c r="F219" s="21"/>
      <c r="G219" s="21"/>
      <c r="H219" s="22"/>
    </row>
    <row r="220" spans="1:8" x14ac:dyDescent="0.15">
      <c r="A220" s="235"/>
      <c r="B220" s="13" t="s">
        <v>67</v>
      </c>
      <c r="C220" s="14"/>
      <c r="D220" s="332"/>
      <c r="E220" s="332"/>
      <c r="F220" s="332"/>
      <c r="G220" s="332"/>
      <c r="H220" s="30" t="s">
        <v>68</v>
      </c>
    </row>
    <row r="221" spans="1:8" x14ac:dyDescent="0.15">
      <c r="A221" s="235"/>
      <c r="B221" s="27" t="s">
        <v>58</v>
      </c>
      <c r="C221" s="29"/>
      <c r="D221" s="21" t="s">
        <v>64</v>
      </c>
      <c r="E221" s="26" t="s">
        <v>61</v>
      </c>
      <c r="F221" s="333"/>
      <c r="G221" s="333"/>
      <c r="H221" s="22" t="s">
        <v>62</v>
      </c>
    </row>
    <row r="222" spans="1:8" x14ac:dyDescent="0.15">
      <c r="A222" s="111"/>
      <c r="B222" s="344"/>
      <c r="C222" s="344"/>
      <c r="D222" s="344"/>
      <c r="E222" s="344"/>
      <c r="F222" s="344"/>
      <c r="G222" s="344"/>
      <c r="H222" s="344"/>
    </row>
    <row r="223" spans="1:8" x14ac:dyDescent="0.15">
      <c r="A223" s="337" t="s">
        <v>188</v>
      </c>
      <c r="B223" s="338"/>
      <c r="C223" s="338"/>
      <c r="D223" s="338"/>
      <c r="E223" s="17"/>
      <c r="F223" s="17"/>
      <c r="G223" s="17"/>
      <c r="H223" s="18"/>
    </row>
    <row r="224" spans="1:8" x14ac:dyDescent="0.15">
      <c r="A224" s="107" t="s">
        <v>190</v>
      </c>
      <c r="B224" s="339" t="s">
        <v>192</v>
      </c>
      <c r="C224" s="340"/>
      <c r="D224" s="340"/>
      <c r="E224" s="341"/>
      <c r="F224" s="235" t="s">
        <v>189</v>
      </c>
      <c r="G224" s="235"/>
      <c r="H224" s="235"/>
    </row>
    <row r="225" spans="1:8" ht="27" customHeight="1" x14ac:dyDescent="0.15">
      <c r="A225" s="112" t="s">
        <v>191</v>
      </c>
      <c r="B225" s="334"/>
      <c r="C225" s="335"/>
      <c r="D225" s="335"/>
      <c r="E225" s="336"/>
      <c r="F225" s="334"/>
      <c r="G225" s="335"/>
      <c r="H225" s="336"/>
    </row>
    <row r="226" spans="1:8" ht="27" customHeight="1" x14ac:dyDescent="0.15">
      <c r="A226" s="112" t="s">
        <v>191</v>
      </c>
      <c r="B226" s="334"/>
      <c r="C226" s="335"/>
      <c r="D226" s="335"/>
      <c r="E226" s="336"/>
      <c r="F226" s="334"/>
      <c r="G226" s="335"/>
      <c r="H226" s="336"/>
    </row>
    <row r="227" spans="1:8" ht="27" customHeight="1" x14ac:dyDescent="0.15">
      <c r="A227" s="112" t="s">
        <v>191</v>
      </c>
      <c r="B227" s="334"/>
      <c r="C227" s="335"/>
      <c r="D227" s="335"/>
      <c r="E227" s="336"/>
      <c r="F227" s="334"/>
      <c r="G227" s="335"/>
      <c r="H227" s="336"/>
    </row>
    <row r="228" spans="1:8" ht="27" customHeight="1" x14ac:dyDescent="0.15">
      <c r="A228" s="112" t="s">
        <v>191</v>
      </c>
      <c r="B228" s="334"/>
      <c r="C228" s="335"/>
      <c r="D228" s="335"/>
      <c r="E228" s="336"/>
      <c r="F228" s="334"/>
      <c r="G228" s="335"/>
      <c r="H228" s="336"/>
    </row>
    <row r="229" spans="1:8" x14ac:dyDescent="0.15">
      <c r="A229" s="16"/>
      <c r="B229" s="17"/>
      <c r="C229" s="17"/>
      <c r="D229" s="17"/>
      <c r="E229" s="17"/>
      <c r="F229" s="17"/>
      <c r="G229" s="17"/>
      <c r="H229" s="18"/>
    </row>
    <row r="230" spans="1:8" x14ac:dyDescent="0.15">
      <c r="A230" s="16"/>
      <c r="B230" s="17"/>
      <c r="C230" s="17"/>
      <c r="D230" s="17"/>
      <c r="E230" s="17"/>
      <c r="F230" s="17"/>
      <c r="G230" s="17"/>
      <c r="H230" s="18"/>
    </row>
    <row r="231" spans="1:8" x14ac:dyDescent="0.15">
      <c r="A231" s="16"/>
      <c r="B231" s="17"/>
      <c r="C231" s="17"/>
      <c r="D231" s="17"/>
      <c r="E231" s="17"/>
      <c r="F231" s="17"/>
      <c r="G231" s="17"/>
      <c r="H231" s="18"/>
    </row>
    <row r="232" spans="1:8" x14ac:dyDescent="0.15">
      <c r="A232" s="16"/>
      <c r="B232" s="17"/>
      <c r="C232" s="17"/>
      <c r="D232" s="17"/>
      <c r="E232" s="17"/>
      <c r="F232" s="17"/>
      <c r="G232" s="17"/>
      <c r="H232" s="18"/>
    </row>
    <row r="233" spans="1:8" x14ac:dyDescent="0.15">
      <c r="A233" s="16"/>
      <c r="B233" s="17"/>
      <c r="C233" s="17"/>
      <c r="D233" s="17"/>
      <c r="E233" s="17"/>
      <c r="F233" s="17"/>
      <c r="G233" s="17"/>
      <c r="H233" s="18"/>
    </row>
    <row r="234" spans="1:8" x14ac:dyDescent="0.15">
      <c r="A234" s="16"/>
      <c r="B234" s="17"/>
      <c r="C234" s="17"/>
      <c r="D234" s="17"/>
      <c r="E234" s="17"/>
      <c r="F234" s="17"/>
      <c r="G234" s="17"/>
      <c r="H234" s="18"/>
    </row>
    <row r="235" spans="1:8" x14ac:dyDescent="0.15">
      <c r="A235" s="16"/>
      <c r="B235" s="17"/>
      <c r="C235" s="17"/>
      <c r="D235" s="17"/>
      <c r="E235" s="17"/>
      <c r="F235" s="17"/>
      <c r="G235" s="17"/>
      <c r="H235" s="18"/>
    </row>
    <row r="236" spans="1:8" x14ac:dyDescent="0.15">
      <c r="A236" s="16"/>
      <c r="B236" s="17"/>
      <c r="C236" s="17"/>
      <c r="D236" s="17"/>
      <c r="E236" s="17"/>
      <c r="F236" s="17"/>
      <c r="G236" s="17"/>
      <c r="H236" s="18"/>
    </row>
    <row r="237" spans="1:8" x14ac:dyDescent="0.15">
      <c r="A237" s="16"/>
      <c r="B237" s="17"/>
      <c r="C237" s="17"/>
      <c r="D237" s="17"/>
      <c r="E237" s="17"/>
      <c r="F237" s="17"/>
      <c r="G237" s="17"/>
      <c r="H237" s="18"/>
    </row>
    <row r="238" spans="1:8" x14ac:dyDescent="0.15">
      <c r="A238" s="16"/>
      <c r="B238" s="17"/>
      <c r="C238" s="17"/>
      <c r="D238" s="17"/>
      <c r="E238" s="17"/>
      <c r="F238" s="17"/>
      <c r="G238" s="17"/>
      <c r="H238" s="18"/>
    </row>
    <row r="239" spans="1:8" x14ac:dyDescent="0.15">
      <c r="A239" s="16"/>
      <c r="B239" s="17"/>
      <c r="C239" s="17"/>
      <c r="D239" s="17"/>
      <c r="E239" s="17"/>
      <c r="F239" s="17"/>
      <c r="G239" s="17"/>
      <c r="H239" s="18"/>
    </row>
    <row r="240" spans="1:8" x14ac:dyDescent="0.15">
      <c r="A240" s="16"/>
      <c r="B240" s="17"/>
      <c r="C240" s="17"/>
      <c r="D240" s="17"/>
      <c r="E240" s="17"/>
      <c r="F240" s="17"/>
      <c r="G240" s="17"/>
      <c r="H240" s="18"/>
    </row>
    <row r="241" spans="1:8" x14ac:dyDescent="0.15">
      <c r="A241" s="16"/>
      <c r="B241" s="17"/>
      <c r="C241" s="17"/>
      <c r="D241" s="17"/>
      <c r="E241" s="17"/>
      <c r="F241" s="17"/>
      <c r="G241" s="17"/>
      <c r="H241" s="18"/>
    </row>
    <row r="242" spans="1:8" x14ac:dyDescent="0.15">
      <c r="A242" s="16"/>
      <c r="B242" s="17"/>
      <c r="C242" s="17"/>
      <c r="D242" s="17"/>
      <c r="E242" s="17"/>
      <c r="F242" s="17"/>
      <c r="G242" s="17"/>
      <c r="H242" s="18"/>
    </row>
    <row r="243" spans="1:8" x14ac:dyDescent="0.15">
      <c r="A243" s="16"/>
      <c r="B243" s="17"/>
      <c r="C243" s="17"/>
      <c r="D243" s="17"/>
      <c r="E243" s="17"/>
      <c r="F243" s="17"/>
      <c r="G243" s="17"/>
      <c r="H243" s="18"/>
    </row>
    <row r="244" spans="1:8" x14ac:dyDescent="0.15">
      <c r="A244" s="16"/>
      <c r="B244" s="17"/>
      <c r="C244" s="17"/>
      <c r="D244" s="17"/>
      <c r="E244" s="17"/>
      <c r="F244" s="17"/>
      <c r="G244" s="17"/>
      <c r="H244" s="18"/>
    </row>
    <row r="245" spans="1:8" x14ac:dyDescent="0.15">
      <c r="A245" s="16"/>
      <c r="B245" s="17"/>
      <c r="C245" s="17"/>
      <c r="D245" s="17"/>
      <c r="E245" s="17"/>
      <c r="F245" s="17"/>
      <c r="G245" s="17"/>
      <c r="H245" s="18"/>
    </row>
    <row r="246" spans="1:8" x14ac:dyDescent="0.15">
      <c r="A246" s="16"/>
      <c r="B246" s="17"/>
      <c r="C246" s="17"/>
      <c r="D246" s="17"/>
      <c r="E246" s="17"/>
      <c r="F246" s="17"/>
      <c r="G246" s="17"/>
      <c r="H246" s="18"/>
    </row>
    <row r="247" spans="1:8" x14ac:dyDescent="0.15">
      <c r="A247" s="16"/>
      <c r="B247" s="17"/>
      <c r="C247" s="17"/>
      <c r="D247" s="17"/>
      <c r="E247" s="17"/>
      <c r="F247" s="17"/>
      <c r="G247" s="17"/>
      <c r="H247" s="18"/>
    </row>
    <row r="248" spans="1:8" x14ac:dyDescent="0.15">
      <c r="A248" s="16"/>
      <c r="B248" s="17"/>
      <c r="C248" s="17"/>
      <c r="D248" s="17"/>
      <c r="E248" s="17"/>
      <c r="F248" s="17"/>
      <c r="G248" s="17"/>
      <c r="H248" s="18"/>
    </row>
    <row r="249" spans="1:8" x14ac:dyDescent="0.15">
      <c r="A249" s="16"/>
      <c r="B249" s="17"/>
      <c r="C249" s="17"/>
      <c r="D249" s="17"/>
      <c r="E249" s="17"/>
      <c r="F249" s="17"/>
      <c r="G249" s="17"/>
      <c r="H249" s="18"/>
    </row>
    <row r="250" spans="1:8" x14ac:dyDescent="0.15">
      <c r="A250" s="16"/>
      <c r="B250" s="17"/>
      <c r="C250" s="17"/>
      <c r="D250" s="17"/>
      <c r="E250" s="17"/>
      <c r="F250" s="17"/>
      <c r="G250" s="17"/>
      <c r="H250" s="18"/>
    </row>
    <row r="251" spans="1:8" x14ac:dyDescent="0.15">
      <c r="A251" s="16"/>
      <c r="B251" s="17"/>
      <c r="C251" s="17"/>
      <c r="D251" s="17"/>
      <c r="E251" s="17"/>
      <c r="F251" s="17"/>
      <c r="G251" s="17"/>
      <c r="H251" s="18"/>
    </row>
    <row r="252" spans="1:8" x14ac:dyDescent="0.15">
      <c r="A252" s="16"/>
      <c r="B252" s="17"/>
      <c r="C252" s="17"/>
      <c r="D252" s="17"/>
      <c r="E252" s="17"/>
      <c r="F252" s="17"/>
      <c r="G252" s="17"/>
      <c r="H252" s="18"/>
    </row>
    <row r="253" spans="1:8" x14ac:dyDescent="0.15">
      <c r="A253" s="16"/>
      <c r="B253" s="17"/>
      <c r="C253" s="17"/>
      <c r="D253" s="17"/>
      <c r="E253" s="17"/>
      <c r="F253" s="17"/>
      <c r="G253" s="17"/>
      <c r="H253" s="18"/>
    </row>
    <row r="254" spans="1:8" x14ac:dyDescent="0.15">
      <c r="A254" s="20"/>
      <c r="B254" s="21"/>
      <c r="C254" s="21"/>
      <c r="D254" s="21"/>
      <c r="E254" s="21"/>
      <c r="F254" s="21"/>
      <c r="G254" s="21"/>
      <c r="H254" s="22"/>
    </row>
    <row r="256" spans="1:8" x14ac:dyDescent="0.15">
      <c r="A256" s="13" t="s">
        <v>53</v>
      </c>
      <c r="B256" s="14"/>
      <c r="C256" s="14"/>
      <c r="D256" s="14"/>
      <c r="E256" s="14"/>
      <c r="F256" s="14"/>
      <c r="G256" s="14"/>
      <c r="H256" s="15"/>
    </row>
    <row r="257" spans="1:8" x14ac:dyDescent="0.15">
      <c r="A257" s="16"/>
      <c r="B257" s="17"/>
      <c r="C257" s="17"/>
      <c r="D257" s="17"/>
      <c r="E257" s="17"/>
      <c r="F257" s="17"/>
      <c r="G257" s="17"/>
      <c r="H257" s="18"/>
    </row>
    <row r="258" spans="1:8" x14ac:dyDescent="0.15">
      <c r="A258" s="16"/>
      <c r="B258" s="17"/>
      <c r="C258" s="17"/>
      <c r="D258" s="17"/>
      <c r="E258" s="17"/>
      <c r="F258" s="17"/>
      <c r="G258" s="17"/>
      <c r="H258" s="18"/>
    </row>
    <row r="259" spans="1:8" x14ac:dyDescent="0.15">
      <c r="A259" s="16"/>
      <c r="B259" s="17"/>
      <c r="C259" s="17"/>
      <c r="D259" s="17"/>
      <c r="E259" s="17"/>
      <c r="F259" s="17"/>
      <c r="G259" s="17"/>
      <c r="H259" s="18"/>
    </row>
    <row r="260" spans="1:8" ht="18.75" x14ac:dyDescent="0.15">
      <c r="A260" s="281" t="s">
        <v>366</v>
      </c>
      <c r="B260" s="342"/>
      <c r="C260" s="342"/>
      <c r="D260" s="342"/>
      <c r="E260" s="342"/>
      <c r="F260" s="342"/>
      <c r="G260" s="342"/>
      <c r="H260" s="343"/>
    </row>
    <row r="261" spans="1:8" x14ac:dyDescent="0.15">
      <c r="A261" s="16"/>
      <c r="B261" s="17"/>
      <c r="C261" s="17"/>
      <c r="D261" s="17"/>
      <c r="E261" s="17"/>
      <c r="F261" s="17"/>
      <c r="G261" s="17"/>
      <c r="H261" s="18"/>
    </row>
    <row r="262" spans="1:8" x14ac:dyDescent="0.15">
      <c r="A262" s="16"/>
      <c r="B262" s="17"/>
      <c r="C262" s="17"/>
      <c r="D262" s="17"/>
      <c r="E262" s="17"/>
      <c r="F262" s="17"/>
      <c r="G262" s="17"/>
      <c r="H262" s="18"/>
    </row>
    <row r="263" spans="1:8" x14ac:dyDescent="0.15">
      <c r="A263" s="16"/>
      <c r="B263" s="17"/>
      <c r="C263" s="17"/>
      <c r="D263" s="17"/>
      <c r="E263" s="17"/>
      <c r="F263" s="17"/>
      <c r="G263" s="17"/>
      <c r="H263" s="18"/>
    </row>
    <row r="264" spans="1:8" x14ac:dyDescent="0.15">
      <c r="A264" s="16"/>
      <c r="B264" s="17"/>
      <c r="C264" s="17"/>
      <c r="D264" s="17"/>
      <c r="E264" s="17"/>
      <c r="F264" s="17"/>
      <c r="G264" s="17"/>
      <c r="H264" s="18"/>
    </row>
    <row r="265" spans="1:8" x14ac:dyDescent="0.15">
      <c r="A265" s="16" t="s">
        <v>55</v>
      </c>
      <c r="B265" s="17"/>
      <c r="C265" s="17"/>
      <c r="D265" s="17"/>
      <c r="E265" s="17"/>
      <c r="F265" s="17"/>
      <c r="G265" s="17"/>
      <c r="H265" s="18"/>
    </row>
    <row r="266" spans="1:8" ht="27" x14ac:dyDescent="0.15">
      <c r="A266" s="85" t="s">
        <v>65</v>
      </c>
      <c r="B266" s="314"/>
      <c r="C266" s="315"/>
      <c r="D266" s="315"/>
      <c r="E266" s="315"/>
      <c r="F266" s="315"/>
      <c r="G266" s="315"/>
      <c r="H266" s="316"/>
    </row>
    <row r="267" spans="1:8" ht="43.5" x14ac:dyDescent="0.15">
      <c r="A267" s="23" t="s">
        <v>66</v>
      </c>
      <c r="B267" s="314"/>
      <c r="C267" s="315"/>
      <c r="D267" s="315"/>
      <c r="E267" s="315"/>
      <c r="F267" s="315"/>
      <c r="G267" s="315"/>
      <c r="H267" s="316"/>
    </row>
    <row r="268" spans="1:8" x14ac:dyDescent="0.15">
      <c r="A268" s="86" t="s">
        <v>56</v>
      </c>
      <c r="B268" s="295"/>
      <c r="C268" s="331"/>
      <c r="D268" s="331"/>
      <c r="E268" s="331"/>
      <c r="F268" s="331"/>
      <c r="G268" s="331"/>
      <c r="H268" s="296"/>
    </row>
    <row r="269" spans="1:8" x14ac:dyDescent="0.15">
      <c r="A269" s="235" t="s">
        <v>57</v>
      </c>
      <c r="B269" s="24" t="s">
        <v>58</v>
      </c>
      <c r="C269" s="28"/>
      <c r="D269" s="14" t="s">
        <v>59</v>
      </c>
      <c r="E269" s="25" t="s">
        <v>58</v>
      </c>
      <c r="F269" s="332"/>
      <c r="G269" s="332"/>
      <c r="H269" s="15" t="s">
        <v>60</v>
      </c>
    </row>
    <row r="270" spans="1:8" x14ac:dyDescent="0.15">
      <c r="A270" s="235"/>
      <c r="B270" s="27" t="s">
        <v>61</v>
      </c>
      <c r="C270" s="333"/>
      <c r="D270" s="333"/>
      <c r="E270" s="21" t="s">
        <v>62</v>
      </c>
      <c r="F270" s="21"/>
      <c r="G270" s="21"/>
      <c r="H270" s="22"/>
    </row>
    <row r="271" spans="1:8" x14ac:dyDescent="0.15">
      <c r="A271" s="235"/>
      <c r="B271" s="13" t="s">
        <v>67</v>
      </c>
      <c r="C271" s="14"/>
      <c r="D271" s="332"/>
      <c r="E271" s="332"/>
      <c r="F271" s="332"/>
      <c r="G271" s="332"/>
      <c r="H271" s="30" t="s">
        <v>68</v>
      </c>
    </row>
    <row r="272" spans="1:8" x14ac:dyDescent="0.15">
      <c r="A272" s="235"/>
      <c r="B272" s="27" t="s">
        <v>58</v>
      </c>
      <c r="C272" s="29"/>
      <c r="D272" s="21" t="s">
        <v>64</v>
      </c>
      <c r="E272" s="26" t="s">
        <v>61</v>
      </c>
      <c r="F272" s="333"/>
      <c r="G272" s="333"/>
      <c r="H272" s="22" t="s">
        <v>62</v>
      </c>
    </row>
    <row r="273" spans="1:8" x14ac:dyDescent="0.15">
      <c r="A273" s="111"/>
      <c r="B273" s="344"/>
      <c r="C273" s="344"/>
      <c r="D273" s="344"/>
      <c r="E273" s="344"/>
      <c r="F273" s="344"/>
      <c r="G273" s="344"/>
      <c r="H273" s="344"/>
    </row>
    <row r="274" spans="1:8" x14ac:dyDescent="0.15">
      <c r="A274" s="337" t="s">
        <v>188</v>
      </c>
      <c r="B274" s="338"/>
      <c r="C274" s="338"/>
      <c r="D274" s="338"/>
      <c r="E274" s="17"/>
      <c r="F274" s="17"/>
      <c r="G274" s="17"/>
      <c r="H274" s="18"/>
    </row>
    <row r="275" spans="1:8" x14ac:dyDescent="0.15">
      <c r="A275" s="107" t="s">
        <v>190</v>
      </c>
      <c r="B275" s="339" t="s">
        <v>192</v>
      </c>
      <c r="C275" s="340"/>
      <c r="D275" s="340"/>
      <c r="E275" s="341"/>
      <c r="F275" s="235" t="s">
        <v>189</v>
      </c>
      <c r="G275" s="235"/>
      <c r="H275" s="235"/>
    </row>
    <row r="276" spans="1:8" ht="27" customHeight="1" x14ac:dyDescent="0.15">
      <c r="A276" s="112" t="s">
        <v>191</v>
      </c>
      <c r="B276" s="334"/>
      <c r="C276" s="335"/>
      <c r="D276" s="335"/>
      <c r="E276" s="336"/>
      <c r="F276" s="334"/>
      <c r="G276" s="335"/>
      <c r="H276" s="336"/>
    </row>
    <row r="277" spans="1:8" ht="27" customHeight="1" x14ac:dyDescent="0.15">
      <c r="A277" s="112" t="s">
        <v>191</v>
      </c>
      <c r="B277" s="334"/>
      <c r="C277" s="335"/>
      <c r="D277" s="335"/>
      <c r="E277" s="336"/>
      <c r="F277" s="334"/>
      <c r="G277" s="335"/>
      <c r="H277" s="336"/>
    </row>
    <row r="278" spans="1:8" ht="27" customHeight="1" x14ac:dyDescent="0.15">
      <c r="A278" s="112" t="s">
        <v>191</v>
      </c>
      <c r="B278" s="334"/>
      <c r="C278" s="335"/>
      <c r="D278" s="335"/>
      <c r="E278" s="336"/>
      <c r="F278" s="334"/>
      <c r="G278" s="335"/>
      <c r="H278" s="336"/>
    </row>
    <row r="279" spans="1:8" ht="27" customHeight="1" x14ac:dyDescent="0.15">
      <c r="A279" s="112" t="s">
        <v>191</v>
      </c>
      <c r="B279" s="334"/>
      <c r="C279" s="335"/>
      <c r="D279" s="335"/>
      <c r="E279" s="336"/>
      <c r="F279" s="334"/>
      <c r="G279" s="335"/>
      <c r="H279" s="336"/>
    </row>
    <row r="280" spans="1:8" x14ac:dyDescent="0.15">
      <c r="A280" s="16"/>
      <c r="B280" s="17"/>
      <c r="C280" s="17"/>
      <c r="D280" s="17"/>
      <c r="E280" s="17"/>
      <c r="F280" s="17"/>
      <c r="G280" s="17"/>
      <c r="H280" s="18"/>
    </row>
    <row r="281" spans="1:8" x14ac:dyDescent="0.15">
      <c r="A281" s="16"/>
      <c r="B281" s="17"/>
      <c r="C281" s="17"/>
      <c r="D281" s="17"/>
      <c r="E281" s="17"/>
      <c r="F281" s="17"/>
      <c r="G281" s="17"/>
      <c r="H281" s="18"/>
    </row>
    <row r="282" spans="1:8" x14ac:dyDescent="0.15">
      <c r="A282" s="16"/>
      <c r="B282" s="17"/>
      <c r="C282" s="17"/>
      <c r="D282" s="17"/>
      <c r="E282" s="17"/>
      <c r="F282" s="17"/>
      <c r="G282" s="17"/>
      <c r="H282" s="18"/>
    </row>
    <row r="283" spans="1:8" x14ac:dyDescent="0.15">
      <c r="A283" s="16"/>
      <c r="B283" s="17"/>
      <c r="C283" s="17"/>
      <c r="D283" s="17"/>
      <c r="E283" s="17"/>
      <c r="F283" s="17"/>
      <c r="G283" s="17"/>
      <c r="H283" s="18"/>
    </row>
    <row r="284" spans="1:8" x14ac:dyDescent="0.15">
      <c r="A284" s="16"/>
      <c r="B284" s="17"/>
      <c r="C284" s="17"/>
      <c r="D284" s="17"/>
      <c r="E284" s="17"/>
      <c r="F284" s="17"/>
      <c r="G284" s="17"/>
      <c r="H284" s="18"/>
    </row>
    <row r="285" spans="1:8" x14ac:dyDescent="0.15">
      <c r="A285" s="16"/>
      <c r="B285" s="17"/>
      <c r="C285" s="17"/>
      <c r="D285" s="17"/>
      <c r="E285" s="17"/>
      <c r="F285" s="17"/>
      <c r="G285" s="17"/>
      <c r="H285" s="18"/>
    </row>
    <row r="286" spans="1:8" x14ac:dyDescent="0.15">
      <c r="A286" s="16"/>
      <c r="B286" s="17"/>
      <c r="C286" s="17"/>
      <c r="D286" s="17"/>
      <c r="E286" s="17"/>
      <c r="F286" s="17"/>
      <c r="G286" s="17"/>
      <c r="H286" s="18"/>
    </row>
    <row r="287" spans="1:8" x14ac:dyDescent="0.15">
      <c r="A287" s="16"/>
      <c r="B287" s="17"/>
      <c r="C287" s="17"/>
      <c r="D287" s="17"/>
      <c r="E287" s="17"/>
      <c r="F287" s="17"/>
      <c r="G287" s="17"/>
      <c r="H287" s="18"/>
    </row>
    <row r="288" spans="1:8" x14ac:dyDescent="0.15">
      <c r="A288" s="16"/>
      <c r="B288" s="17"/>
      <c r="C288" s="17"/>
      <c r="D288" s="17"/>
      <c r="E288" s="17"/>
      <c r="F288" s="17"/>
      <c r="G288" s="17"/>
      <c r="H288" s="18"/>
    </row>
    <row r="289" spans="1:8" x14ac:dyDescent="0.15">
      <c r="A289" s="16"/>
      <c r="B289" s="17"/>
      <c r="C289" s="17"/>
      <c r="D289" s="17"/>
      <c r="E289" s="17"/>
      <c r="F289" s="17"/>
      <c r="G289" s="17"/>
      <c r="H289" s="18"/>
    </row>
    <row r="290" spans="1:8" x14ac:dyDescent="0.15">
      <c r="A290" s="16"/>
      <c r="B290" s="17"/>
      <c r="C290" s="17"/>
      <c r="D290" s="17"/>
      <c r="E290" s="17"/>
      <c r="F290" s="17"/>
      <c r="G290" s="17"/>
      <c r="H290" s="18"/>
    </row>
    <row r="291" spans="1:8" x14ac:dyDescent="0.15">
      <c r="A291" s="16"/>
      <c r="B291" s="17"/>
      <c r="C291" s="17"/>
      <c r="D291" s="17"/>
      <c r="E291" s="17"/>
      <c r="F291" s="17"/>
      <c r="G291" s="17"/>
      <c r="H291" s="18"/>
    </row>
    <row r="292" spans="1:8" x14ac:dyDescent="0.15">
      <c r="A292" s="16"/>
      <c r="B292" s="17"/>
      <c r="C292" s="17"/>
      <c r="D292" s="17"/>
      <c r="E292" s="17"/>
      <c r="F292" s="17"/>
      <c r="G292" s="17"/>
      <c r="H292" s="18"/>
    </row>
    <row r="293" spans="1:8" x14ac:dyDescent="0.15">
      <c r="A293" s="16"/>
      <c r="B293" s="17"/>
      <c r="C293" s="17"/>
      <c r="D293" s="17"/>
      <c r="E293" s="17"/>
      <c r="F293" s="17"/>
      <c r="G293" s="17"/>
      <c r="H293" s="18"/>
    </row>
    <row r="294" spans="1:8" x14ac:dyDescent="0.15">
      <c r="A294" s="16"/>
      <c r="B294" s="17"/>
      <c r="C294" s="17"/>
      <c r="D294" s="17"/>
      <c r="E294" s="17"/>
      <c r="F294" s="17"/>
      <c r="G294" s="17"/>
      <c r="H294" s="18"/>
    </row>
    <row r="295" spans="1:8" x14ac:dyDescent="0.15">
      <c r="A295" s="16"/>
      <c r="B295" s="17"/>
      <c r="C295" s="17"/>
      <c r="D295" s="17"/>
      <c r="E295" s="17"/>
      <c r="F295" s="17"/>
      <c r="G295" s="17"/>
      <c r="H295" s="18"/>
    </row>
    <row r="296" spans="1:8" x14ac:dyDescent="0.15">
      <c r="A296" s="16"/>
      <c r="B296" s="17"/>
      <c r="C296" s="17"/>
      <c r="D296" s="17"/>
      <c r="E296" s="17"/>
      <c r="F296" s="17"/>
      <c r="G296" s="17"/>
      <c r="H296" s="18"/>
    </row>
    <row r="297" spans="1:8" x14ac:dyDescent="0.15">
      <c r="A297" s="16"/>
      <c r="B297" s="17"/>
      <c r="C297" s="17"/>
      <c r="D297" s="17"/>
      <c r="E297" s="17"/>
      <c r="F297" s="17"/>
      <c r="G297" s="17"/>
      <c r="H297" s="18"/>
    </row>
    <row r="298" spans="1:8" x14ac:dyDescent="0.15">
      <c r="A298" s="16"/>
      <c r="B298" s="17"/>
      <c r="C298" s="17"/>
      <c r="D298" s="17"/>
      <c r="E298" s="17"/>
      <c r="F298" s="17"/>
      <c r="G298" s="17"/>
      <c r="H298" s="18"/>
    </row>
    <row r="299" spans="1:8" x14ac:dyDescent="0.15">
      <c r="A299" s="16"/>
      <c r="B299" s="17"/>
      <c r="C299" s="17"/>
      <c r="D299" s="17"/>
      <c r="E299" s="17"/>
      <c r="F299" s="17"/>
      <c r="G299" s="17"/>
      <c r="H299" s="18"/>
    </row>
    <row r="300" spans="1:8" x14ac:dyDescent="0.15">
      <c r="A300" s="16"/>
      <c r="B300" s="17"/>
      <c r="C300" s="17"/>
      <c r="D300" s="17"/>
      <c r="E300" s="17"/>
      <c r="F300" s="17"/>
      <c r="G300" s="17"/>
      <c r="H300" s="18"/>
    </row>
    <row r="301" spans="1:8" x14ac:dyDescent="0.15">
      <c r="A301" s="16"/>
      <c r="B301" s="17"/>
      <c r="C301" s="17"/>
      <c r="D301" s="17"/>
      <c r="E301" s="17"/>
      <c r="F301" s="17"/>
      <c r="G301" s="17"/>
      <c r="H301" s="18"/>
    </row>
    <row r="302" spans="1:8" x14ac:dyDescent="0.15">
      <c r="A302" s="16"/>
      <c r="B302" s="17"/>
      <c r="C302" s="17"/>
      <c r="D302" s="17"/>
      <c r="E302" s="17"/>
      <c r="F302" s="17"/>
      <c r="G302" s="17"/>
      <c r="H302" s="18"/>
    </row>
    <row r="303" spans="1:8" x14ac:dyDescent="0.15">
      <c r="A303" s="16"/>
      <c r="B303" s="17"/>
      <c r="C303" s="17"/>
      <c r="D303" s="17"/>
      <c r="E303" s="17"/>
      <c r="F303" s="17"/>
      <c r="G303" s="17"/>
      <c r="H303" s="18"/>
    </row>
    <row r="304" spans="1:8" x14ac:dyDescent="0.15">
      <c r="A304" s="16"/>
      <c r="B304" s="17"/>
      <c r="C304" s="17"/>
      <c r="D304" s="17"/>
      <c r="E304" s="17"/>
      <c r="F304" s="17"/>
      <c r="G304" s="17"/>
      <c r="H304" s="18"/>
    </row>
    <row r="305" spans="1:8" x14ac:dyDescent="0.15">
      <c r="A305" s="20"/>
      <c r="B305" s="21"/>
      <c r="C305" s="21"/>
      <c r="D305" s="21"/>
      <c r="E305" s="21"/>
      <c r="F305" s="21"/>
      <c r="G305" s="21"/>
      <c r="H305" s="22"/>
    </row>
    <row r="307" spans="1:8" x14ac:dyDescent="0.15">
      <c r="A307" s="13" t="s">
        <v>53</v>
      </c>
      <c r="B307" s="14"/>
      <c r="C307" s="14"/>
      <c r="D307" s="14"/>
      <c r="E307" s="14"/>
      <c r="F307" s="14"/>
      <c r="G307" s="14"/>
      <c r="H307" s="15"/>
    </row>
    <row r="308" spans="1:8" x14ac:dyDescent="0.15">
      <c r="A308" s="16"/>
      <c r="B308" s="17"/>
      <c r="C308" s="17"/>
      <c r="D308" s="17"/>
      <c r="E308" s="17"/>
      <c r="F308" s="17"/>
      <c r="G308" s="17"/>
      <c r="H308" s="18"/>
    </row>
    <row r="309" spans="1:8" x14ac:dyDescent="0.15">
      <c r="A309" s="16"/>
      <c r="B309" s="17"/>
      <c r="C309" s="17"/>
      <c r="D309" s="17"/>
      <c r="E309" s="17"/>
      <c r="F309" s="17"/>
      <c r="G309" s="17"/>
      <c r="H309" s="18"/>
    </row>
    <row r="310" spans="1:8" x14ac:dyDescent="0.15">
      <c r="A310" s="16"/>
      <c r="B310" s="17"/>
      <c r="C310" s="17"/>
      <c r="D310" s="17"/>
      <c r="E310" s="17"/>
      <c r="F310" s="17"/>
      <c r="G310" s="17"/>
      <c r="H310" s="18"/>
    </row>
    <row r="311" spans="1:8" ht="18.75" x14ac:dyDescent="0.15">
      <c r="A311" s="281" t="s">
        <v>366</v>
      </c>
      <c r="B311" s="342"/>
      <c r="C311" s="342"/>
      <c r="D311" s="342"/>
      <c r="E311" s="342"/>
      <c r="F311" s="342"/>
      <c r="G311" s="342"/>
      <c r="H311" s="343"/>
    </row>
    <row r="312" spans="1:8" x14ac:dyDescent="0.15">
      <c r="A312" s="16"/>
      <c r="B312" s="17"/>
      <c r="C312" s="17"/>
      <c r="D312" s="17"/>
      <c r="E312" s="17"/>
      <c r="F312" s="17"/>
      <c r="G312" s="17"/>
      <c r="H312" s="18"/>
    </row>
    <row r="313" spans="1:8" x14ac:dyDescent="0.15">
      <c r="A313" s="16"/>
      <c r="B313" s="17"/>
      <c r="C313" s="17"/>
      <c r="D313" s="17"/>
      <c r="E313" s="17"/>
      <c r="F313" s="17"/>
      <c r="G313" s="17"/>
      <c r="H313" s="18"/>
    </row>
    <row r="314" spans="1:8" x14ac:dyDescent="0.15">
      <c r="A314" s="16"/>
      <c r="B314" s="17"/>
      <c r="C314" s="17"/>
      <c r="D314" s="17"/>
      <c r="E314" s="17"/>
      <c r="F314" s="17"/>
      <c r="G314" s="17"/>
      <c r="H314" s="18"/>
    </row>
    <row r="315" spans="1:8" x14ac:dyDescent="0.15">
      <c r="A315" s="16"/>
      <c r="B315" s="17"/>
      <c r="C315" s="17"/>
      <c r="D315" s="17"/>
      <c r="E315" s="17"/>
      <c r="F315" s="17"/>
      <c r="G315" s="17"/>
      <c r="H315" s="18"/>
    </row>
    <row r="316" spans="1:8" x14ac:dyDescent="0.15">
      <c r="A316" s="16" t="s">
        <v>55</v>
      </c>
      <c r="B316" s="17"/>
      <c r="C316" s="17"/>
      <c r="D316" s="17"/>
      <c r="E316" s="17"/>
      <c r="F316" s="17"/>
      <c r="G316" s="17"/>
      <c r="H316" s="18"/>
    </row>
    <row r="317" spans="1:8" ht="27" x14ac:dyDescent="0.15">
      <c r="A317" s="85" t="s">
        <v>65</v>
      </c>
      <c r="B317" s="314"/>
      <c r="C317" s="315"/>
      <c r="D317" s="315"/>
      <c r="E317" s="315"/>
      <c r="F317" s="315"/>
      <c r="G317" s="315"/>
      <c r="H317" s="316"/>
    </row>
    <row r="318" spans="1:8" ht="43.5" x14ac:dyDescent="0.15">
      <c r="A318" s="23" t="s">
        <v>66</v>
      </c>
      <c r="B318" s="314"/>
      <c r="C318" s="315"/>
      <c r="D318" s="315"/>
      <c r="E318" s="315"/>
      <c r="F318" s="315"/>
      <c r="G318" s="315"/>
      <c r="H318" s="316"/>
    </row>
    <row r="319" spans="1:8" x14ac:dyDescent="0.15">
      <c r="A319" s="86" t="s">
        <v>56</v>
      </c>
      <c r="B319" s="295"/>
      <c r="C319" s="331"/>
      <c r="D319" s="331"/>
      <c r="E319" s="331"/>
      <c r="F319" s="331"/>
      <c r="G319" s="331"/>
      <c r="H319" s="296"/>
    </row>
    <row r="320" spans="1:8" x14ac:dyDescent="0.15">
      <c r="A320" s="235" t="s">
        <v>57</v>
      </c>
      <c r="B320" s="24" t="s">
        <v>58</v>
      </c>
      <c r="C320" s="28"/>
      <c r="D320" s="14" t="s">
        <v>59</v>
      </c>
      <c r="E320" s="25" t="s">
        <v>58</v>
      </c>
      <c r="F320" s="332"/>
      <c r="G320" s="332"/>
      <c r="H320" s="15" t="s">
        <v>60</v>
      </c>
    </row>
    <row r="321" spans="1:8" x14ac:dyDescent="0.15">
      <c r="A321" s="235"/>
      <c r="B321" s="27" t="s">
        <v>61</v>
      </c>
      <c r="C321" s="333"/>
      <c r="D321" s="333"/>
      <c r="E321" s="21" t="s">
        <v>62</v>
      </c>
      <c r="F321" s="21"/>
      <c r="G321" s="21"/>
      <c r="H321" s="22"/>
    </row>
    <row r="322" spans="1:8" x14ac:dyDescent="0.15">
      <c r="A322" s="235"/>
      <c r="B322" s="13" t="s">
        <v>67</v>
      </c>
      <c r="C322" s="14"/>
      <c r="D322" s="332"/>
      <c r="E322" s="332"/>
      <c r="F322" s="332"/>
      <c r="G322" s="332"/>
      <c r="H322" s="30" t="s">
        <v>68</v>
      </c>
    </row>
    <row r="323" spans="1:8" x14ac:dyDescent="0.15">
      <c r="A323" s="235"/>
      <c r="B323" s="27" t="s">
        <v>58</v>
      </c>
      <c r="C323" s="29"/>
      <c r="D323" s="21" t="s">
        <v>64</v>
      </c>
      <c r="E323" s="26" t="s">
        <v>61</v>
      </c>
      <c r="F323" s="333"/>
      <c r="G323" s="333"/>
      <c r="H323" s="22" t="s">
        <v>62</v>
      </c>
    </row>
    <row r="324" spans="1:8" x14ac:dyDescent="0.15">
      <c r="A324" s="111"/>
      <c r="B324" s="344"/>
      <c r="C324" s="344"/>
      <c r="D324" s="344"/>
      <c r="E324" s="344"/>
      <c r="F324" s="344"/>
      <c r="G324" s="344"/>
      <c r="H324" s="344"/>
    </row>
    <row r="325" spans="1:8" x14ac:dyDescent="0.15">
      <c r="A325" s="337" t="s">
        <v>188</v>
      </c>
      <c r="B325" s="338"/>
      <c r="C325" s="338"/>
      <c r="D325" s="338"/>
      <c r="E325" s="17"/>
      <c r="F325" s="17"/>
      <c r="G325" s="17"/>
      <c r="H325" s="18"/>
    </row>
    <row r="326" spans="1:8" x14ac:dyDescent="0.15">
      <c r="A326" s="107" t="s">
        <v>190</v>
      </c>
      <c r="B326" s="339" t="s">
        <v>192</v>
      </c>
      <c r="C326" s="340"/>
      <c r="D326" s="340"/>
      <c r="E326" s="341"/>
      <c r="F326" s="235" t="s">
        <v>189</v>
      </c>
      <c r="G326" s="235"/>
      <c r="H326" s="235"/>
    </row>
    <row r="327" spans="1:8" ht="27" customHeight="1" x14ac:dyDescent="0.15">
      <c r="A327" s="112" t="s">
        <v>191</v>
      </c>
      <c r="B327" s="334"/>
      <c r="C327" s="335"/>
      <c r="D327" s="335"/>
      <c r="E327" s="336"/>
      <c r="F327" s="334"/>
      <c r="G327" s="335"/>
      <c r="H327" s="336"/>
    </row>
    <row r="328" spans="1:8" ht="27" customHeight="1" x14ac:dyDescent="0.15">
      <c r="A328" s="112" t="s">
        <v>191</v>
      </c>
      <c r="B328" s="334"/>
      <c r="C328" s="335"/>
      <c r="D328" s="335"/>
      <c r="E328" s="336"/>
      <c r="F328" s="334"/>
      <c r="G328" s="335"/>
      <c r="H328" s="336"/>
    </row>
    <row r="329" spans="1:8" ht="27" customHeight="1" x14ac:dyDescent="0.15">
      <c r="A329" s="112" t="s">
        <v>191</v>
      </c>
      <c r="B329" s="334"/>
      <c r="C329" s="335"/>
      <c r="D329" s="335"/>
      <c r="E329" s="336"/>
      <c r="F329" s="334"/>
      <c r="G329" s="335"/>
      <c r="H329" s="336"/>
    </row>
    <row r="330" spans="1:8" ht="27" customHeight="1" x14ac:dyDescent="0.15">
      <c r="A330" s="112" t="s">
        <v>191</v>
      </c>
      <c r="B330" s="334"/>
      <c r="C330" s="335"/>
      <c r="D330" s="335"/>
      <c r="E330" s="336"/>
      <c r="F330" s="334"/>
      <c r="G330" s="335"/>
      <c r="H330" s="336"/>
    </row>
    <row r="331" spans="1:8" x14ac:dyDescent="0.15">
      <c r="A331" s="16"/>
      <c r="B331" s="17"/>
      <c r="C331" s="17"/>
      <c r="D331" s="17"/>
      <c r="E331" s="17"/>
      <c r="F331" s="17"/>
      <c r="G331" s="17"/>
      <c r="H331" s="18"/>
    </row>
    <row r="332" spans="1:8" x14ac:dyDescent="0.15">
      <c r="A332" s="16"/>
      <c r="B332" s="17"/>
      <c r="C332" s="17"/>
      <c r="D332" s="17"/>
      <c r="E332" s="17"/>
      <c r="F332" s="17"/>
      <c r="G332" s="17"/>
      <c r="H332" s="18"/>
    </row>
    <row r="333" spans="1:8" x14ac:dyDescent="0.15">
      <c r="A333" s="16"/>
      <c r="B333" s="17"/>
      <c r="C333" s="17"/>
      <c r="D333" s="17"/>
      <c r="E333" s="17"/>
      <c r="F333" s="17"/>
      <c r="G333" s="17"/>
      <c r="H333" s="18"/>
    </row>
    <row r="334" spans="1:8" x14ac:dyDescent="0.15">
      <c r="A334" s="16"/>
      <c r="B334" s="17"/>
      <c r="C334" s="17"/>
      <c r="D334" s="17"/>
      <c r="E334" s="17"/>
      <c r="F334" s="17"/>
      <c r="G334" s="17"/>
      <c r="H334" s="18"/>
    </row>
    <row r="335" spans="1:8" x14ac:dyDescent="0.15">
      <c r="A335" s="16"/>
      <c r="B335" s="17"/>
      <c r="C335" s="17"/>
      <c r="D335" s="17"/>
      <c r="E335" s="17"/>
      <c r="F335" s="17"/>
      <c r="G335" s="17"/>
      <c r="H335" s="18"/>
    </row>
    <row r="336" spans="1:8" x14ac:dyDescent="0.15">
      <c r="A336" s="16"/>
      <c r="B336" s="17"/>
      <c r="C336" s="17"/>
      <c r="D336" s="17"/>
      <c r="E336" s="17"/>
      <c r="F336" s="17"/>
      <c r="G336" s="17"/>
      <c r="H336" s="18"/>
    </row>
    <row r="337" spans="1:8" x14ac:dyDescent="0.15">
      <c r="A337" s="16"/>
      <c r="B337" s="17"/>
      <c r="C337" s="17"/>
      <c r="D337" s="17"/>
      <c r="E337" s="17"/>
      <c r="F337" s="17"/>
      <c r="G337" s="17"/>
      <c r="H337" s="18"/>
    </row>
    <row r="338" spans="1:8" x14ac:dyDescent="0.15">
      <c r="A338" s="16"/>
      <c r="B338" s="17"/>
      <c r="C338" s="17"/>
      <c r="D338" s="17"/>
      <c r="E338" s="17"/>
      <c r="F338" s="17"/>
      <c r="G338" s="17"/>
      <c r="H338" s="18"/>
    </row>
    <row r="339" spans="1:8" x14ac:dyDescent="0.15">
      <c r="A339" s="16"/>
      <c r="B339" s="17"/>
      <c r="C339" s="17"/>
      <c r="D339" s="17"/>
      <c r="E339" s="17"/>
      <c r="F339" s="17"/>
      <c r="G339" s="17"/>
      <c r="H339" s="18"/>
    </row>
    <row r="340" spans="1:8" x14ac:dyDescent="0.15">
      <c r="A340" s="16"/>
      <c r="B340" s="17"/>
      <c r="C340" s="17"/>
      <c r="D340" s="17"/>
      <c r="E340" s="17"/>
      <c r="F340" s="17"/>
      <c r="G340" s="17"/>
      <c r="H340" s="18"/>
    </row>
    <row r="341" spans="1:8" x14ac:dyDescent="0.15">
      <c r="A341" s="16"/>
      <c r="B341" s="17"/>
      <c r="C341" s="17"/>
      <c r="D341" s="17"/>
      <c r="E341" s="17"/>
      <c r="F341" s="17"/>
      <c r="G341" s="17"/>
      <c r="H341" s="18"/>
    </row>
    <row r="342" spans="1:8" x14ac:dyDescent="0.15">
      <c r="A342" s="16"/>
      <c r="B342" s="17"/>
      <c r="C342" s="17"/>
      <c r="D342" s="17"/>
      <c r="E342" s="17"/>
      <c r="F342" s="17"/>
      <c r="G342" s="17"/>
      <c r="H342" s="18"/>
    </row>
    <row r="343" spans="1:8" x14ac:dyDescent="0.15">
      <c r="A343" s="16"/>
      <c r="B343" s="17"/>
      <c r="C343" s="17"/>
      <c r="D343" s="17"/>
      <c r="E343" s="17"/>
      <c r="F343" s="17"/>
      <c r="G343" s="17"/>
      <c r="H343" s="18"/>
    </row>
    <row r="344" spans="1:8" x14ac:dyDescent="0.15">
      <c r="A344" s="16"/>
      <c r="B344" s="17"/>
      <c r="C344" s="17"/>
      <c r="D344" s="17"/>
      <c r="E344" s="17"/>
      <c r="F344" s="17"/>
      <c r="G344" s="17"/>
      <c r="H344" s="18"/>
    </row>
    <row r="345" spans="1:8" x14ac:dyDescent="0.15">
      <c r="A345" s="16"/>
      <c r="B345" s="17"/>
      <c r="C345" s="17"/>
      <c r="D345" s="17"/>
      <c r="E345" s="17"/>
      <c r="F345" s="17"/>
      <c r="G345" s="17"/>
      <c r="H345" s="18"/>
    </row>
    <row r="346" spans="1:8" x14ac:dyDescent="0.15">
      <c r="A346" s="16"/>
      <c r="B346" s="17"/>
      <c r="C346" s="17"/>
      <c r="D346" s="17"/>
      <c r="E346" s="17"/>
      <c r="F346" s="17"/>
      <c r="G346" s="17"/>
      <c r="H346" s="18"/>
    </row>
    <row r="347" spans="1:8" x14ac:dyDescent="0.15">
      <c r="A347" s="16"/>
      <c r="B347" s="17"/>
      <c r="C347" s="17"/>
      <c r="D347" s="17"/>
      <c r="E347" s="17"/>
      <c r="F347" s="17"/>
      <c r="G347" s="17"/>
      <c r="H347" s="18"/>
    </row>
    <row r="348" spans="1:8" x14ac:dyDescent="0.15">
      <c r="A348" s="16"/>
      <c r="B348" s="17"/>
      <c r="C348" s="17"/>
      <c r="D348" s="17"/>
      <c r="E348" s="17"/>
      <c r="F348" s="17"/>
      <c r="G348" s="17"/>
      <c r="H348" s="18"/>
    </row>
    <row r="349" spans="1:8" x14ac:dyDescent="0.15">
      <c r="A349" s="16"/>
      <c r="B349" s="17"/>
      <c r="C349" s="17"/>
      <c r="D349" s="17"/>
      <c r="E349" s="17"/>
      <c r="F349" s="17"/>
      <c r="G349" s="17"/>
      <c r="H349" s="18"/>
    </row>
    <row r="350" spans="1:8" x14ac:dyDescent="0.15">
      <c r="A350" s="16"/>
      <c r="B350" s="17"/>
      <c r="C350" s="17"/>
      <c r="D350" s="17"/>
      <c r="E350" s="17"/>
      <c r="F350" s="17"/>
      <c r="G350" s="17"/>
      <c r="H350" s="18"/>
    </row>
    <row r="351" spans="1:8" x14ac:dyDescent="0.15">
      <c r="A351" s="16"/>
      <c r="B351" s="17"/>
      <c r="C351" s="17"/>
      <c r="D351" s="17"/>
      <c r="E351" s="17"/>
      <c r="F351" s="17"/>
      <c r="G351" s="17"/>
      <c r="H351" s="18"/>
    </row>
    <row r="352" spans="1:8" x14ac:dyDescent="0.15">
      <c r="A352" s="16"/>
      <c r="B352" s="17"/>
      <c r="C352" s="17"/>
      <c r="D352" s="17"/>
      <c r="E352" s="17"/>
      <c r="F352" s="17"/>
      <c r="G352" s="17"/>
      <c r="H352" s="18"/>
    </row>
    <row r="353" spans="1:8" x14ac:dyDescent="0.15">
      <c r="A353" s="16"/>
      <c r="B353" s="17"/>
      <c r="C353" s="17"/>
      <c r="D353" s="17"/>
      <c r="E353" s="17"/>
      <c r="F353" s="17"/>
      <c r="G353" s="17"/>
      <c r="H353" s="18"/>
    </row>
    <row r="354" spans="1:8" x14ac:dyDescent="0.15">
      <c r="A354" s="16"/>
      <c r="B354" s="17"/>
      <c r="C354" s="17"/>
      <c r="D354" s="17"/>
      <c r="E354" s="17"/>
      <c r="F354" s="17"/>
      <c r="G354" s="17"/>
      <c r="H354" s="18"/>
    </row>
    <row r="355" spans="1:8" x14ac:dyDescent="0.15">
      <c r="A355" s="16"/>
      <c r="B355" s="17"/>
      <c r="C355" s="17"/>
      <c r="D355" s="17"/>
      <c r="E355" s="17"/>
      <c r="F355" s="17"/>
      <c r="G355" s="17"/>
      <c r="H355" s="18"/>
    </row>
    <row r="356" spans="1:8" x14ac:dyDescent="0.15">
      <c r="A356" s="20"/>
      <c r="B356" s="21"/>
      <c r="C356" s="21"/>
      <c r="D356" s="21"/>
      <c r="E356" s="21"/>
      <c r="F356" s="21"/>
      <c r="G356" s="21"/>
      <c r="H356" s="22"/>
    </row>
    <row r="358" spans="1:8" x14ac:dyDescent="0.15">
      <c r="A358" s="13" t="s">
        <v>53</v>
      </c>
      <c r="B358" s="14"/>
      <c r="C358" s="14"/>
      <c r="D358" s="14"/>
      <c r="E358" s="14"/>
      <c r="F358" s="14"/>
      <c r="G358" s="14"/>
      <c r="H358" s="15"/>
    </row>
    <row r="359" spans="1:8" x14ac:dyDescent="0.15">
      <c r="A359" s="16"/>
      <c r="B359" s="17"/>
      <c r="C359" s="17"/>
      <c r="D359" s="17"/>
      <c r="E359" s="17"/>
      <c r="F359" s="17"/>
      <c r="G359" s="17"/>
      <c r="H359" s="18"/>
    </row>
    <row r="360" spans="1:8" x14ac:dyDescent="0.15">
      <c r="A360" s="16"/>
      <c r="B360" s="17"/>
      <c r="C360" s="17"/>
      <c r="D360" s="17"/>
      <c r="E360" s="17"/>
      <c r="F360" s="17"/>
      <c r="G360" s="17"/>
      <c r="H360" s="18"/>
    </row>
    <row r="361" spans="1:8" x14ac:dyDescent="0.15">
      <c r="A361" s="16"/>
      <c r="B361" s="17"/>
      <c r="C361" s="17"/>
      <c r="D361" s="17"/>
      <c r="E361" s="17"/>
      <c r="F361" s="17"/>
      <c r="G361" s="17"/>
      <c r="H361" s="18"/>
    </row>
    <row r="362" spans="1:8" ht="18.75" x14ac:dyDescent="0.15">
      <c r="A362" s="281" t="s">
        <v>366</v>
      </c>
      <c r="B362" s="342"/>
      <c r="C362" s="342"/>
      <c r="D362" s="342"/>
      <c r="E362" s="342"/>
      <c r="F362" s="342"/>
      <c r="G362" s="342"/>
      <c r="H362" s="343"/>
    </row>
    <row r="363" spans="1:8" x14ac:dyDescent="0.15">
      <c r="A363" s="16"/>
      <c r="B363" s="17"/>
      <c r="C363" s="17"/>
      <c r="D363" s="17"/>
      <c r="E363" s="17"/>
      <c r="F363" s="17"/>
      <c r="G363" s="17"/>
      <c r="H363" s="18"/>
    </row>
    <row r="364" spans="1:8" x14ac:dyDescent="0.15">
      <c r="A364" s="16"/>
      <c r="B364" s="17"/>
      <c r="C364" s="17"/>
      <c r="D364" s="17"/>
      <c r="E364" s="17"/>
      <c r="F364" s="17"/>
      <c r="G364" s="17"/>
      <c r="H364" s="18"/>
    </row>
    <row r="365" spans="1:8" x14ac:dyDescent="0.15">
      <c r="A365" s="16"/>
      <c r="B365" s="17"/>
      <c r="C365" s="17"/>
      <c r="D365" s="17"/>
      <c r="E365" s="17"/>
      <c r="F365" s="17"/>
      <c r="G365" s="17"/>
      <c r="H365" s="18"/>
    </row>
    <row r="366" spans="1:8" x14ac:dyDescent="0.15">
      <c r="A366" s="16"/>
      <c r="B366" s="17"/>
      <c r="C366" s="17"/>
      <c r="D366" s="17"/>
      <c r="E366" s="17"/>
      <c r="F366" s="17"/>
      <c r="G366" s="17"/>
      <c r="H366" s="18"/>
    </row>
    <row r="367" spans="1:8" x14ac:dyDescent="0.15">
      <c r="A367" s="16" t="s">
        <v>55</v>
      </c>
      <c r="B367" s="17"/>
      <c r="C367" s="17"/>
      <c r="D367" s="17"/>
      <c r="E367" s="17"/>
      <c r="F367" s="17"/>
      <c r="G367" s="17"/>
      <c r="H367" s="18"/>
    </row>
    <row r="368" spans="1:8" ht="27" x14ac:dyDescent="0.15">
      <c r="A368" s="85" t="s">
        <v>65</v>
      </c>
      <c r="B368" s="314"/>
      <c r="C368" s="315"/>
      <c r="D368" s="315"/>
      <c r="E368" s="315"/>
      <c r="F368" s="315"/>
      <c r="G368" s="315"/>
      <c r="H368" s="316"/>
    </row>
    <row r="369" spans="1:8" ht="43.5" x14ac:dyDescent="0.15">
      <c r="A369" s="23" t="s">
        <v>66</v>
      </c>
      <c r="B369" s="314"/>
      <c r="C369" s="315"/>
      <c r="D369" s="315"/>
      <c r="E369" s="315"/>
      <c r="F369" s="315"/>
      <c r="G369" s="315"/>
      <c r="H369" s="316"/>
    </row>
    <row r="370" spans="1:8" x14ac:dyDescent="0.15">
      <c r="A370" s="86" t="s">
        <v>56</v>
      </c>
      <c r="B370" s="295"/>
      <c r="C370" s="331"/>
      <c r="D370" s="331"/>
      <c r="E370" s="331"/>
      <c r="F370" s="331"/>
      <c r="G370" s="331"/>
      <c r="H370" s="296"/>
    </row>
    <row r="371" spans="1:8" x14ac:dyDescent="0.15">
      <c r="A371" s="235" t="s">
        <v>57</v>
      </c>
      <c r="B371" s="24" t="s">
        <v>58</v>
      </c>
      <c r="C371" s="28"/>
      <c r="D371" s="14" t="s">
        <v>59</v>
      </c>
      <c r="E371" s="25" t="s">
        <v>58</v>
      </c>
      <c r="F371" s="332"/>
      <c r="G371" s="332"/>
      <c r="H371" s="15" t="s">
        <v>60</v>
      </c>
    </row>
    <row r="372" spans="1:8" x14ac:dyDescent="0.15">
      <c r="A372" s="235"/>
      <c r="B372" s="27" t="s">
        <v>61</v>
      </c>
      <c r="C372" s="333"/>
      <c r="D372" s="333"/>
      <c r="E372" s="21" t="s">
        <v>62</v>
      </c>
      <c r="F372" s="21"/>
      <c r="G372" s="21"/>
      <c r="H372" s="22"/>
    </row>
    <row r="373" spans="1:8" x14ac:dyDescent="0.15">
      <c r="A373" s="235"/>
      <c r="B373" s="13" t="s">
        <v>67</v>
      </c>
      <c r="C373" s="14"/>
      <c r="D373" s="332"/>
      <c r="E373" s="332"/>
      <c r="F373" s="332"/>
      <c r="G373" s="332"/>
      <c r="H373" s="30" t="s">
        <v>68</v>
      </c>
    </row>
    <row r="374" spans="1:8" x14ac:dyDescent="0.15">
      <c r="A374" s="235"/>
      <c r="B374" s="27" t="s">
        <v>58</v>
      </c>
      <c r="C374" s="29"/>
      <c r="D374" s="21" t="s">
        <v>64</v>
      </c>
      <c r="E374" s="26" t="s">
        <v>61</v>
      </c>
      <c r="F374" s="333"/>
      <c r="G374" s="333"/>
      <c r="H374" s="22" t="s">
        <v>62</v>
      </c>
    </row>
    <row r="375" spans="1:8" x14ac:dyDescent="0.15">
      <c r="A375" s="111"/>
      <c r="B375" s="344"/>
      <c r="C375" s="344"/>
      <c r="D375" s="344"/>
      <c r="E375" s="344"/>
      <c r="F375" s="344"/>
      <c r="G375" s="344"/>
      <c r="H375" s="344"/>
    </row>
    <row r="376" spans="1:8" x14ac:dyDescent="0.15">
      <c r="A376" s="337" t="s">
        <v>188</v>
      </c>
      <c r="B376" s="338"/>
      <c r="C376" s="338"/>
      <c r="D376" s="338"/>
      <c r="E376" s="17"/>
      <c r="F376" s="17"/>
      <c r="G376" s="17"/>
      <c r="H376" s="18"/>
    </row>
    <row r="377" spans="1:8" x14ac:dyDescent="0.15">
      <c r="A377" s="107" t="s">
        <v>190</v>
      </c>
      <c r="B377" s="339" t="s">
        <v>192</v>
      </c>
      <c r="C377" s="340"/>
      <c r="D377" s="340"/>
      <c r="E377" s="341"/>
      <c r="F377" s="235" t="s">
        <v>189</v>
      </c>
      <c r="G377" s="235"/>
      <c r="H377" s="235"/>
    </row>
    <row r="378" spans="1:8" ht="27" customHeight="1" x14ac:dyDescent="0.15">
      <c r="A378" s="112" t="s">
        <v>191</v>
      </c>
      <c r="B378" s="334"/>
      <c r="C378" s="335"/>
      <c r="D378" s="335"/>
      <c r="E378" s="336"/>
      <c r="F378" s="334"/>
      <c r="G378" s="335"/>
      <c r="H378" s="336"/>
    </row>
    <row r="379" spans="1:8" ht="27" customHeight="1" x14ac:dyDescent="0.15">
      <c r="A379" s="112" t="s">
        <v>191</v>
      </c>
      <c r="B379" s="334"/>
      <c r="C379" s="335"/>
      <c r="D379" s="335"/>
      <c r="E379" s="336"/>
      <c r="F379" s="334"/>
      <c r="G379" s="335"/>
      <c r="H379" s="336"/>
    </row>
    <row r="380" spans="1:8" ht="27" customHeight="1" x14ac:dyDescent="0.15">
      <c r="A380" s="112" t="s">
        <v>191</v>
      </c>
      <c r="B380" s="334"/>
      <c r="C380" s="335"/>
      <c r="D380" s="335"/>
      <c r="E380" s="336"/>
      <c r="F380" s="334"/>
      <c r="G380" s="335"/>
      <c r="H380" s="336"/>
    </row>
    <row r="381" spans="1:8" ht="27" customHeight="1" x14ac:dyDescent="0.15">
      <c r="A381" s="112" t="s">
        <v>191</v>
      </c>
      <c r="B381" s="334"/>
      <c r="C381" s="335"/>
      <c r="D381" s="335"/>
      <c r="E381" s="336"/>
      <c r="F381" s="334"/>
      <c r="G381" s="335"/>
      <c r="H381" s="336"/>
    </row>
    <row r="382" spans="1:8" x14ac:dyDescent="0.15">
      <c r="A382" s="16"/>
      <c r="B382" s="17"/>
      <c r="C382" s="17"/>
      <c r="D382" s="17"/>
      <c r="E382" s="17"/>
      <c r="F382" s="17"/>
      <c r="G382" s="17"/>
      <c r="H382" s="18"/>
    </row>
    <row r="383" spans="1:8" x14ac:dyDescent="0.15">
      <c r="A383" s="16"/>
      <c r="B383" s="17"/>
      <c r="C383" s="17"/>
      <c r="D383" s="17"/>
      <c r="E383" s="17"/>
      <c r="F383" s="17"/>
      <c r="G383" s="17"/>
      <c r="H383" s="18"/>
    </row>
    <row r="384" spans="1:8" x14ac:dyDescent="0.15">
      <c r="A384" s="16"/>
      <c r="B384" s="17"/>
      <c r="C384" s="17"/>
      <c r="D384" s="17"/>
      <c r="E384" s="17"/>
      <c r="F384" s="17"/>
      <c r="G384" s="17"/>
      <c r="H384" s="18"/>
    </row>
    <row r="385" spans="1:8" x14ac:dyDescent="0.15">
      <c r="A385" s="16"/>
      <c r="B385" s="17"/>
      <c r="C385" s="17"/>
      <c r="D385" s="17"/>
      <c r="E385" s="17"/>
      <c r="F385" s="17"/>
      <c r="G385" s="17"/>
      <c r="H385" s="18"/>
    </row>
    <row r="386" spans="1:8" x14ac:dyDescent="0.15">
      <c r="A386" s="16"/>
      <c r="B386" s="17"/>
      <c r="C386" s="17"/>
      <c r="D386" s="17"/>
      <c r="E386" s="17"/>
      <c r="F386" s="17"/>
      <c r="G386" s="17"/>
      <c r="H386" s="18"/>
    </row>
    <row r="387" spans="1:8" x14ac:dyDescent="0.15">
      <c r="A387" s="16"/>
      <c r="B387" s="17"/>
      <c r="C387" s="17"/>
      <c r="D387" s="17"/>
      <c r="E387" s="17"/>
      <c r="F387" s="17"/>
      <c r="G387" s="17"/>
      <c r="H387" s="18"/>
    </row>
    <row r="388" spans="1:8" x14ac:dyDescent="0.15">
      <c r="A388" s="16"/>
      <c r="B388" s="17"/>
      <c r="C388" s="17"/>
      <c r="D388" s="17"/>
      <c r="E388" s="17"/>
      <c r="F388" s="17"/>
      <c r="G388" s="17"/>
      <c r="H388" s="18"/>
    </row>
    <row r="389" spans="1:8" x14ac:dyDescent="0.15">
      <c r="A389" s="16"/>
      <c r="B389" s="17"/>
      <c r="C389" s="17"/>
      <c r="D389" s="17"/>
      <c r="E389" s="17"/>
      <c r="F389" s="17"/>
      <c r="G389" s="17"/>
      <c r="H389" s="18"/>
    </row>
    <row r="390" spans="1:8" x14ac:dyDescent="0.15">
      <c r="A390" s="16"/>
      <c r="B390" s="17"/>
      <c r="C390" s="17"/>
      <c r="D390" s="17"/>
      <c r="E390" s="17"/>
      <c r="F390" s="17"/>
      <c r="G390" s="17"/>
      <c r="H390" s="18"/>
    </row>
    <row r="391" spans="1:8" x14ac:dyDescent="0.15">
      <c r="A391" s="16"/>
      <c r="B391" s="17"/>
      <c r="C391" s="17"/>
      <c r="D391" s="17"/>
      <c r="E391" s="17"/>
      <c r="F391" s="17"/>
      <c r="G391" s="17"/>
      <c r="H391" s="18"/>
    </row>
    <row r="392" spans="1:8" x14ac:dyDescent="0.15">
      <c r="A392" s="16"/>
      <c r="B392" s="17"/>
      <c r="C392" s="17"/>
      <c r="D392" s="17"/>
      <c r="E392" s="17"/>
      <c r="F392" s="17"/>
      <c r="G392" s="17"/>
      <c r="H392" s="18"/>
    </row>
    <row r="393" spans="1:8" x14ac:dyDescent="0.15">
      <c r="A393" s="16"/>
      <c r="B393" s="17"/>
      <c r="C393" s="17"/>
      <c r="D393" s="17"/>
      <c r="E393" s="17"/>
      <c r="F393" s="17"/>
      <c r="G393" s="17"/>
      <c r="H393" s="18"/>
    </row>
    <row r="394" spans="1:8" x14ac:dyDescent="0.15">
      <c r="A394" s="16"/>
      <c r="B394" s="17"/>
      <c r="C394" s="17"/>
      <c r="D394" s="17"/>
      <c r="E394" s="17"/>
      <c r="F394" s="17"/>
      <c r="G394" s="17"/>
      <c r="H394" s="18"/>
    </row>
    <row r="395" spans="1:8" x14ac:dyDescent="0.15">
      <c r="A395" s="16"/>
      <c r="B395" s="17"/>
      <c r="C395" s="17"/>
      <c r="D395" s="17"/>
      <c r="E395" s="17"/>
      <c r="F395" s="17"/>
      <c r="G395" s="17"/>
      <c r="H395" s="18"/>
    </row>
    <row r="396" spans="1:8" x14ac:dyDescent="0.15">
      <c r="A396" s="16"/>
      <c r="B396" s="17"/>
      <c r="C396" s="17"/>
      <c r="D396" s="17"/>
      <c r="E396" s="17"/>
      <c r="F396" s="17"/>
      <c r="G396" s="17"/>
      <c r="H396" s="18"/>
    </row>
    <row r="397" spans="1:8" x14ac:dyDescent="0.15">
      <c r="A397" s="16"/>
      <c r="B397" s="17"/>
      <c r="C397" s="17"/>
      <c r="D397" s="17"/>
      <c r="E397" s="17"/>
      <c r="F397" s="17"/>
      <c r="G397" s="17"/>
      <c r="H397" s="18"/>
    </row>
    <row r="398" spans="1:8" x14ac:dyDescent="0.15">
      <c r="A398" s="16"/>
      <c r="B398" s="17"/>
      <c r="C398" s="17"/>
      <c r="D398" s="17"/>
      <c r="E398" s="17"/>
      <c r="F398" s="17"/>
      <c r="G398" s="17"/>
      <c r="H398" s="18"/>
    </row>
    <row r="399" spans="1:8" x14ac:dyDescent="0.15">
      <c r="A399" s="16"/>
      <c r="B399" s="17"/>
      <c r="C399" s="17"/>
      <c r="D399" s="17"/>
      <c r="E399" s="17"/>
      <c r="F399" s="17"/>
      <c r="G399" s="17"/>
      <c r="H399" s="18"/>
    </row>
    <row r="400" spans="1:8" x14ac:dyDescent="0.15">
      <c r="A400" s="16"/>
      <c r="B400" s="17"/>
      <c r="C400" s="17"/>
      <c r="D400" s="17"/>
      <c r="E400" s="17"/>
      <c r="F400" s="17"/>
      <c r="G400" s="17"/>
      <c r="H400" s="18"/>
    </row>
    <row r="401" spans="1:8" x14ac:dyDescent="0.15">
      <c r="A401" s="16"/>
      <c r="B401" s="17"/>
      <c r="C401" s="17"/>
      <c r="D401" s="17"/>
      <c r="E401" s="17"/>
      <c r="F401" s="17"/>
      <c r="G401" s="17"/>
      <c r="H401" s="18"/>
    </row>
    <row r="402" spans="1:8" x14ac:dyDescent="0.15">
      <c r="A402" s="16"/>
      <c r="B402" s="17"/>
      <c r="C402" s="17"/>
      <c r="D402" s="17"/>
      <c r="E402" s="17"/>
      <c r="F402" s="17"/>
      <c r="G402" s="17"/>
      <c r="H402" s="18"/>
    </row>
    <row r="403" spans="1:8" x14ac:dyDescent="0.15">
      <c r="A403" s="16"/>
      <c r="B403" s="17"/>
      <c r="C403" s="17"/>
      <c r="D403" s="17"/>
      <c r="E403" s="17"/>
      <c r="F403" s="17"/>
      <c r="G403" s="17"/>
      <c r="H403" s="18"/>
    </row>
    <row r="404" spans="1:8" x14ac:dyDescent="0.15">
      <c r="A404" s="16"/>
      <c r="B404" s="17"/>
      <c r="C404" s="17"/>
      <c r="D404" s="17"/>
      <c r="E404" s="17"/>
      <c r="F404" s="17"/>
      <c r="G404" s="17"/>
      <c r="H404" s="18"/>
    </row>
    <row r="405" spans="1:8" x14ac:dyDescent="0.15">
      <c r="A405" s="16"/>
      <c r="B405" s="17"/>
      <c r="C405" s="17"/>
      <c r="D405" s="17"/>
      <c r="E405" s="17"/>
      <c r="F405" s="17"/>
      <c r="G405" s="17"/>
      <c r="H405" s="18"/>
    </row>
    <row r="406" spans="1:8" x14ac:dyDescent="0.15">
      <c r="A406" s="16"/>
      <c r="B406" s="17"/>
      <c r="C406" s="17"/>
      <c r="D406" s="17"/>
      <c r="E406" s="17"/>
      <c r="F406" s="17"/>
      <c r="G406" s="17"/>
      <c r="H406" s="18"/>
    </row>
    <row r="407" spans="1:8" x14ac:dyDescent="0.15">
      <c r="A407" s="20"/>
      <c r="B407" s="21"/>
      <c r="C407" s="21"/>
      <c r="D407" s="21"/>
      <c r="E407" s="21"/>
      <c r="F407" s="21"/>
      <c r="G407" s="21"/>
      <c r="H407" s="22"/>
    </row>
    <row r="409" spans="1:8" x14ac:dyDescent="0.15">
      <c r="A409" s="13" t="s">
        <v>53</v>
      </c>
      <c r="B409" s="14"/>
      <c r="C409" s="14"/>
      <c r="D409" s="14"/>
      <c r="E409" s="14"/>
      <c r="F409" s="14"/>
      <c r="G409" s="14"/>
      <c r="H409" s="15"/>
    </row>
    <row r="410" spans="1:8" x14ac:dyDescent="0.15">
      <c r="A410" s="16"/>
      <c r="B410" s="17"/>
      <c r="C410" s="17"/>
      <c r="D410" s="17"/>
      <c r="E410" s="17"/>
      <c r="F410" s="17"/>
      <c r="G410" s="17"/>
      <c r="H410" s="18"/>
    </row>
    <row r="411" spans="1:8" x14ac:dyDescent="0.15">
      <c r="A411" s="16"/>
      <c r="B411" s="17"/>
      <c r="C411" s="17"/>
      <c r="D411" s="17"/>
      <c r="E411" s="17"/>
      <c r="F411" s="17"/>
      <c r="G411" s="17"/>
      <c r="H411" s="18"/>
    </row>
    <row r="412" spans="1:8" x14ac:dyDescent="0.15">
      <c r="A412" s="16"/>
      <c r="B412" s="17"/>
      <c r="C412" s="17"/>
      <c r="D412" s="17"/>
      <c r="E412" s="17"/>
      <c r="F412" s="17"/>
      <c r="G412" s="17"/>
      <c r="H412" s="18"/>
    </row>
    <row r="413" spans="1:8" ht="18.75" x14ac:dyDescent="0.15">
      <c r="A413" s="281" t="s">
        <v>366</v>
      </c>
      <c r="B413" s="342"/>
      <c r="C413" s="342"/>
      <c r="D413" s="342"/>
      <c r="E413" s="342"/>
      <c r="F413" s="342"/>
      <c r="G413" s="342"/>
      <c r="H413" s="343"/>
    </row>
    <row r="414" spans="1:8" x14ac:dyDescent="0.15">
      <c r="A414" s="16"/>
      <c r="B414" s="17"/>
      <c r="C414" s="17"/>
      <c r="D414" s="17"/>
      <c r="E414" s="17"/>
      <c r="F414" s="17"/>
      <c r="G414" s="17"/>
      <c r="H414" s="18"/>
    </row>
    <row r="415" spans="1:8" x14ac:dyDescent="0.15">
      <c r="A415" s="16"/>
      <c r="B415" s="17"/>
      <c r="C415" s="17"/>
      <c r="D415" s="17"/>
      <c r="E415" s="17"/>
      <c r="F415" s="17"/>
      <c r="G415" s="17"/>
      <c r="H415" s="18"/>
    </row>
    <row r="416" spans="1:8" x14ac:dyDescent="0.15">
      <c r="A416" s="16"/>
      <c r="B416" s="17"/>
      <c r="C416" s="17"/>
      <c r="D416" s="17"/>
      <c r="E416" s="17"/>
      <c r="F416" s="17"/>
      <c r="G416" s="17"/>
      <c r="H416" s="18"/>
    </row>
    <row r="417" spans="1:8" x14ac:dyDescent="0.15">
      <c r="A417" s="16"/>
      <c r="B417" s="17"/>
      <c r="C417" s="17"/>
      <c r="D417" s="17"/>
      <c r="E417" s="17"/>
      <c r="F417" s="17"/>
      <c r="G417" s="17"/>
      <c r="H417" s="18"/>
    </row>
    <row r="418" spans="1:8" x14ac:dyDescent="0.15">
      <c r="A418" s="16" t="s">
        <v>55</v>
      </c>
      <c r="B418" s="17"/>
      <c r="C418" s="17"/>
      <c r="D418" s="17"/>
      <c r="E418" s="17"/>
      <c r="F418" s="17"/>
      <c r="G418" s="17"/>
      <c r="H418" s="18"/>
    </row>
    <row r="419" spans="1:8" ht="27" x14ac:dyDescent="0.15">
      <c r="A419" s="85" t="s">
        <v>65</v>
      </c>
      <c r="B419" s="314"/>
      <c r="C419" s="315"/>
      <c r="D419" s="315"/>
      <c r="E419" s="315"/>
      <c r="F419" s="315"/>
      <c r="G419" s="315"/>
      <c r="H419" s="316"/>
    </row>
    <row r="420" spans="1:8" ht="43.5" x14ac:dyDescent="0.15">
      <c r="A420" s="23" t="s">
        <v>66</v>
      </c>
      <c r="B420" s="314"/>
      <c r="C420" s="315"/>
      <c r="D420" s="315"/>
      <c r="E420" s="315"/>
      <c r="F420" s="315"/>
      <c r="G420" s="315"/>
      <c r="H420" s="316"/>
    </row>
    <row r="421" spans="1:8" x14ac:dyDescent="0.15">
      <c r="A421" s="86" t="s">
        <v>56</v>
      </c>
      <c r="B421" s="295"/>
      <c r="C421" s="331"/>
      <c r="D421" s="331"/>
      <c r="E421" s="331"/>
      <c r="F421" s="331"/>
      <c r="G421" s="331"/>
      <c r="H421" s="296"/>
    </row>
    <row r="422" spans="1:8" x14ac:dyDescent="0.15">
      <c r="A422" s="235" t="s">
        <v>57</v>
      </c>
      <c r="B422" s="24" t="s">
        <v>58</v>
      </c>
      <c r="C422" s="28"/>
      <c r="D422" s="14" t="s">
        <v>59</v>
      </c>
      <c r="E422" s="25" t="s">
        <v>58</v>
      </c>
      <c r="F422" s="332"/>
      <c r="G422" s="332"/>
      <c r="H422" s="15" t="s">
        <v>60</v>
      </c>
    </row>
    <row r="423" spans="1:8" x14ac:dyDescent="0.15">
      <c r="A423" s="235"/>
      <c r="B423" s="27" t="s">
        <v>61</v>
      </c>
      <c r="C423" s="333"/>
      <c r="D423" s="333"/>
      <c r="E423" s="21" t="s">
        <v>62</v>
      </c>
      <c r="F423" s="21"/>
      <c r="G423" s="21"/>
      <c r="H423" s="22"/>
    </row>
    <row r="424" spans="1:8" x14ac:dyDescent="0.15">
      <c r="A424" s="235"/>
      <c r="B424" s="13" t="s">
        <v>67</v>
      </c>
      <c r="C424" s="14"/>
      <c r="D424" s="332"/>
      <c r="E424" s="332"/>
      <c r="F424" s="332"/>
      <c r="G424" s="332"/>
      <c r="H424" s="30" t="s">
        <v>68</v>
      </c>
    </row>
    <row r="425" spans="1:8" x14ac:dyDescent="0.15">
      <c r="A425" s="235"/>
      <c r="B425" s="27" t="s">
        <v>58</v>
      </c>
      <c r="C425" s="29"/>
      <c r="D425" s="21" t="s">
        <v>64</v>
      </c>
      <c r="E425" s="26" t="s">
        <v>61</v>
      </c>
      <c r="F425" s="333"/>
      <c r="G425" s="333"/>
      <c r="H425" s="22" t="s">
        <v>62</v>
      </c>
    </row>
    <row r="426" spans="1:8" x14ac:dyDescent="0.15">
      <c r="A426" s="111"/>
      <c r="B426" s="344"/>
      <c r="C426" s="344"/>
      <c r="D426" s="344"/>
      <c r="E426" s="344"/>
      <c r="F426" s="344"/>
      <c r="G426" s="344"/>
      <c r="H426" s="344"/>
    </row>
    <row r="427" spans="1:8" x14ac:dyDescent="0.15">
      <c r="A427" s="337" t="s">
        <v>188</v>
      </c>
      <c r="B427" s="338"/>
      <c r="C427" s="338"/>
      <c r="D427" s="338"/>
      <c r="E427" s="17"/>
      <c r="F427" s="17"/>
      <c r="G427" s="17"/>
      <c r="H427" s="18"/>
    </row>
    <row r="428" spans="1:8" x14ac:dyDescent="0.15">
      <c r="A428" s="107" t="s">
        <v>190</v>
      </c>
      <c r="B428" s="339" t="s">
        <v>192</v>
      </c>
      <c r="C428" s="340"/>
      <c r="D428" s="340"/>
      <c r="E428" s="341"/>
      <c r="F428" s="235" t="s">
        <v>189</v>
      </c>
      <c r="G428" s="235"/>
      <c r="H428" s="235"/>
    </row>
    <row r="429" spans="1:8" ht="27" customHeight="1" x14ac:dyDescent="0.15">
      <c r="A429" s="112" t="s">
        <v>191</v>
      </c>
      <c r="B429" s="334"/>
      <c r="C429" s="335"/>
      <c r="D429" s="335"/>
      <c r="E429" s="336"/>
      <c r="F429" s="334"/>
      <c r="G429" s="335"/>
      <c r="H429" s="336"/>
    </row>
    <row r="430" spans="1:8" ht="27" customHeight="1" x14ac:dyDescent="0.15">
      <c r="A430" s="112" t="s">
        <v>191</v>
      </c>
      <c r="B430" s="334"/>
      <c r="C430" s="335"/>
      <c r="D430" s="335"/>
      <c r="E430" s="336"/>
      <c r="F430" s="334"/>
      <c r="G430" s="335"/>
      <c r="H430" s="336"/>
    </row>
    <row r="431" spans="1:8" ht="27" customHeight="1" x14ac:dyDescent="0.15">
      <c r="A431" s="112" t="s">
        <v>191</v>
      </c>
      <c r="B431" s="334"/>
      <c r="C431" s="335"/>
      <c r="D431" s="335"/>
      <c r="E431" s="336"/>
      <c r="F431" s="334"/>
      <c r="G431" s="335"/>
      <c r="H431" s="336"/>
    </row>
    <row r="432" spans="1:8" ht="27" customHeight="1" x14ac:dyDescent="0.15">
      <c r="A432" s="112" t="s">
        <v>191</v>
      </c>
      <c r="B432" s="334"/>
      <c r="C432" s="335"/>
      <c r="D432" s="335"/>
      <c r="E432" s="336"/>
      <c r="F432" s="334"/>
      <c r="G432" s="335"/>
      <c r="H432" s="336"/>
    </row>
    <row r="433" spans="1:8" x14ac:dyDescent="0.15">
      <c r="A433" s="16"/>
      <c r="B433" s="17"/>
      <c r="C433" s="17"/>
      <c r="D433" s="17"/>
      <c r="E433" s="17"/>
      <c r="F433" s="17"/>
      <c r="G433" s="17"/>
      <c r="H433" s="18"/>
    </row>
    <row r="434" spans="1:8" x14ac:dyDescent="0.15">
      <c r="A434" s="16"/>
      <c r="B434" s="17"/>
      <c r="C434" s="17"/>
      <c r="D434" s="17"/>
      <c r="E434" s="17"/>
      <c r="F434" s="17"/>
      <c r="G434" s="17"/>
      <c r="H434" s="18"/>
    </row>
    <row r="435" spans="1:8" x14ac:dyDescent="0.15">
      <c r="A435" s="16"/>
      <c r="B435" s="17"/>
      <c r="C435" s="17"/>
      <c r="D435" s="17"/>
      <c r="E435" s="17"/>
      <c r="F435" s="17"/>
      <c r="G435" s="17"/>
      <c r="H435" s="18"/>
    </row>
    <row r="436" spans="1:8" x14ac:dyDescent="0.15">
      <c r="A436" s="16"/>
      <c r="B436" s="17"/>
      <c r="C436" s="17"/>
      <c r="D436" s="17"/>
      <c r="E436" s="17"/>
      <c r="F436" s="17"/>
      <c r="G436" s="17"/>
      <c r="H436" s="18"/>
    </row>
    <row r="437" spans="1:8" x14ac:dyDescent="0.15">
      <c r="A437" s="16"/>
      <c r="B437" s="17"/>
      <c r="C437" s="17"/>
      <c r="D437" s="17"/>
      <c r="E437" s="17"/>
      <c r="F437" s="17"/>
      <c r="G437" s="17"/>
      <c r="H437" s="18"/>
    </row>
    <row r="438" spans="1:8" x14ac:dyDescent="0.15">
      <c r="A438" s="16"/>
      <c r="B438" s="17"/>
      <c r="C438" s="17"/>
      <c r="D438" s="17"/>
      <c r="E438" s="17"/>
      <c r="F438" s="17"/>
      <c r="G438" s="17"/>
      <c r="H438" s="18"/>
    </row>
    <row r="439" spans="1:8" x14ac:dyDescent="0.15">
      <c r="A439" s="16"/>
      <c r="B439" s="17"/>
      <c r="C439" s="17"/>
      <c r="D439" s="17"/>
      <c r="E439" s="17"/>
      <c r="F439" s="17"/>
      <c r="G439" s="17"/>
      <c r="H439" s="18"/>
    </row>
    <row r="440" spans="1:8" x14ac:dyDescent="0.15">
      <c r="A440" s="16"/>
      <c r="B440" s="17"/>
      <c r="C440" s="17"/>
      <c r="D440" s="17"/>
      <c r="E440" s="17"/>
      <c r="F440" s="17"/>
      <c r="G440" s="17"/>
      <c r="H440" s="18"/>
    </row>
    <row r="441" spans="1:8" x14ac:dyDescent="0.15">
      <c r="A441" s="16"/>
      <c r="B441" s="17"/>
      <c r="C441" s="17"/>
      <c r="D441" s="17"/>
      <c r="E441" s="17"/>
      <c r="F441" s="17"/>
      <c r="G441" s="17"/>
      <c r="H441" s="18"/>
    </row>
    <row r="442" spans="1:8" x14ac:dyDescent="0.15">
      <c r="A442" s="16"/>
      <c r="B442" s="17"/>
      <c r="C442" s="17"/>
      <c r="D442" s="17"/>
      <c r="E442" s="17"/>
      <c r="F442" s="17"/>
      <c r="G442" s="17"/>
      <c r="H442" s="18"/>
    </row>
    <row r="443" spans="1:8" x14ac:dyDescent="0.15">
      <c r="A443" s="16"/>
      <c r="B443" s="17"/>
      <c r="C443" s="17"/>
      <c r="D443" s="17"/>
      <c r="E443" s="17"/>
      <c r="F443" s="17"/>
      <c r="G443" s="17"/>
      <c r="H443" s="18"/>
    </row>
    <row r="444" spans="1:8" x14ac:dyDescent="0.15">
      <c r="A444" s="16"/>
      <c r="B444" s="17"/>
      <c r="C444" s="17"/>
      <c r="D444" s="17"/>
      <c r="E444" s="17"/>
      <c r="F444" s="17"/>
      <c r="G444" s="17"/>
      <c r="H444" s="18"/>
    </row>
    <row r="445" spans="1:8" x14ac:dyDescent="0.15">
      <c r="A445" s="16"/>
      <c r="B445" s="17"/>
      <c r="C445" s="17"/>
      <c r="D445" s="17"/>
      <c r="E445" s="17"/>
      <c r="F445" s="17"/>
      <c r="G445" s="17"/>
      <c r="H445" s="18"/>
    </row>
    <row r="446" spans="1:8" x14ac:dyDescent="0.15">
      <c r="A446" s="16"/>
      <c r="B446" s="17"/>
      <c r="C446" s="17"/>
      <c r="D446" s="17"/>
      <c r="E446" s="17"/>
      <c r="F446" s="17"/>
      <c r="G446" s="17"/>
      <c r="H446" s="18"/>
    </row>
    <row r="447" spans="1:8" x14ac:dyDescent="0.15">
      <c r="A447" s="16"/>
      <c r="B447" s="17"/>
      <c r="C447" s="17"/>
      <c r="D447" s="17"/>
      <c r="E447" s="17"/>
      <c r="F447" s="17"/>
      <c r="G447" s="17"/>
      <c r="H447" s="18"/>
    </row>
    <row r="448" spans="1:8" x14ac:dyDescent="0.15">
      <c r="A448" s="16"/>
      <c r="B448" s="17"/>
      <c r="C448" s="17"/>
      <c r="D448" s="17"/>
      <c r="E448" s="17"/>
      <c r="F448" s="17"/>
      <c r="G448" s="17"/>
      <c r="H448" s="18"/>
    </row>
    <row r="449" spans="1:8" x14ac:dyDescent="0.15">
      <c r="A449" s="16"/>
      <c r="B449" s="17"/>
      <c r="C449" s="17"/>
      <c r="D449" s="17"/>
      <c r="E449" s="17"/>
      <c r="F449" s="17"/>
      <c r="G449" s="17"/>
      <c r="H449" s="18"/>
    </row>
    <row r="450" spans="1:8" x14ac:dyDescent="0.15">
      <c r="A450" s="16"/>
      <c r="B450" s="17"/>
      <c r="C450" s="17"/>
      <c r="D450" s="17"/>
      <c r="E450" s="17"/>
      <c r="F450" s="17"/>
      <c r="G450" s="17"/>
      <c r="H450" s="18"/>
    </row>
    <row r="451" spans="1:8" x14ac:dyDescent="0.15">
      <c r="A451" s="16"/>
      <c r="B451" s="17"/>
      <c r="C451" s="17"/>
      <c r="D451" s="17"/>
      <c r="E451" s="17"/>
      <c r="F451" s="17"/>
      <c r="G451" s="17"/>
      <c r="H451" s="18"/>
    </row>
    <row r="452" spans="1:8" x14ac:dyDescent="0.15">
      <c r="A452" s="16"/>
      <c r="B452" s="17"/>
      <c r="C452" s="17"/>
      <c r="D452" s="17"/>
      <c r="E452" s="17"/>
      <c r="F452" s="17"/>
      <c r="G452" s="17"/>
      <c r="H452" s="18"/>
    </row>
    <row r="453" spans="1:8" x14ac:dyDescent="0.15">
      <c r="A453" s="16"/>
      <c r="B453" s="17"/>
      <c r="C453" s="17"/>
      <c r="D453" s="17"/>
      <c r="E453" s="17"/>
      <c r="F453" s="17"/>
      <c r="G453" s="17"/>
      <c r="H453" s="18"/>
    </row>
    <row r="454" spans="1:8" x14ac:dyDescent="0.15">
      <c r="A454" s="16"/>
      <c r="B454" s="17"/>
      <c r="C454" s="17"/>
      <c r="D454" s="17"/>
      <c r="E454" s="17"/>
      <c r="F454" s="17"/>
      <c r="G454" s="17"/>
      <c r="H454" s="18"/>
    </row>
    <row r="455" spans="1:8" x14ac:dyDescent="0.15">
      <c r="A455" s="16"/>
      <c r="B455" s="17"/>
      <c r="C455" s="17"/>
      <c r="D455" s="17"/>
      <c r="E455" s="17"/>
      <c r="F455" s="17"/>
      <c r="G455" s="17"/>
      <c r="H455" s="18"/>
    </row>
    <row r="456" spans="1:8" x14ac:dyDescent="0.15">
      <c r="A456" s="16"/>
      <c r="B456" s="17"/>
      <c r="C456" s="17"/>
      <c r="D456" s="17"/>
      <c r="E456" s="17"/>
      <c r="F456" s="17"/>
      <c r="G456" s="17"/>
      <c r="H456" s="18"/>
    </row>
    <row r="457" spans="1:8" x14ac:dyDescent="0.15">
      <c r="A457" s="16"/>
      <c r="B457" s="17"/>
      <c r="C457" s="17"/>
      <c r="D457" s="17"/>
      <c r="E457" s="17"/>
      <c r="F457" s="17"/>
      <c r="G457" s="17"/>
      <c r="H457" s="18"/>
    </row>
    <row r="458" spans="1:8" x14ac:dyDescent="0.15">
      <c r="A458" s="20"/>
      <c r="B458" s="21"/>
      <c r="C458" s="21"/>
      <c r="D458" s="21"/>
      <c r="E458" s="21"/>
      <c r="F458" s="21"/>
      <c r="G458" s="21"/>
      <c r="H458" s="22"/>
    </row>
    <row r="460" spans="1:8" x14ac:dyDescent="0.15">
      <c r="A460" s="13" t="s">
        <v>53</v>
      </c>
      <c r="B460" s="14"/>
      <c r="C460" s="14"/>
      <c r="D460" s="14"/>
      <c r="E460" s="14"/>
      <c r="F460" s="14"/>
      <c r="G460" s="14"/>
      <c r="H460" s="15"/>
    </row>
    <row r="461" spans="1:8" x14ac:dyDescent="0.15">
      <c r="A461" s="16"/>
      <c r="B461" s="17"/>
      <c r="C461" s="17"/>
      <c r="D461" s="17"/>
      <c r="E461" s="17"/>
      <c r="F461" s="17"/>
      <c r="G461" s="17"/>
      <c r="H461" s="18"/>
    </row>
    <row r="462" spans="1:8" x14ac:dyDescent="0.15">
      <c r="A462" s="16"/>
      <c r="B462" s="17"/>
      <c r="C462" s="17"/>
      <c r="D462" s="17"/>
      <c r="E462" s="17"/>
      <c r="F462" s="17"/>
      <c r="G462" s="17"/>
      <c r="H462" s="18"/>
    </row>
    <row r="463" spans="1:8" x14ac:dyDescent="0.15">
      <c r="A463" s="16"/>
      <c r="B463" s="17"/>
      <c r="C463" s="17"/>
      <c r="D463" s="17"/>
      <c r="E463" s="17"/>
      <c r="F463" s="17"/>
      <c r="G463" s="17"/>
      <c r="H463" s="18"/>
    </row>
    <row r="464" spans="1:8" ht="18.75" x14ac:dyDescent="0.15">
      <c r="A464" s="281" t="s">
        <v>366</v>
      </c>
      <c r="B464" s="342"/>
      <c r="C464" s="342"/>
      <c r="D464" s="342"/>
      <c r="E464" s="342"/>
      <c r="F464" s="342"/>
      <c r="G464" s="342"/>
      <c r="H464" s="343"/>
    </row>
    <row r="465" spans="1:8" x14ac:dyDescent="0.15">
      <c r="A465" s="16"/>
      <c r="B465" s="17"/>
      <c r="C465" s="17"/>
      <c r="D465" s="17"/>
      <c r="E465" s="17"/>
      <c r="F465" s="17"/>
      <c r="G465" s="17"/>
      <c r="H465" s="18"/>
    </row>
    <row r="466" spans="1:8" x14ac:dyDescent="0.15">
      <c r="A466" s="16"/>
      <c r="B466" s="17"/>
      <c r="C466" s="17"/>
      <c r="D466" s="17"/>
      <c r="E466" s="17"/>
      <c r="F466" s="17"/>
      <c r="G466" s="17"/>
      <c r="H466" s="18"/>
    </row>
    <row r="467" spans="1:8" x14ac:dyDescent="0.15">
      <c r="A467" s="16"/>
      <c r="B467" s="17"/>
      <c r="C467" s="17"/>
      <c r="D467" s="17"/>
      <c r="E467" s="17"/>
      <c r="F467" s="17"/>
      <c r="G467" s="17"/>
      <c r="H467" s="18"/>
    </row>
    <row r="468" spans="1:8" x14ac:dyDescent="0.15">
      <c r="A468" s="16"/>
      <c r="B468" s="17"/>
      <c r="C468" s="17"/>
      <c r="D468" s="17"/>
      <c r="E468" s="17"/>
      <c r="F468" s="17"/>
      <c r="G468" s="17"/>
      <c r="H468" s="18"/>
    </row>
    <row r="469" spans="1:8" x14ac:dyDescent="0.15">
      <c r="A469" s="16" t="s">
        <v>55</v>
      </c>
      <c r="B469" s="17"/>
      <c r="C469" s="17"/>
      <c r="D469" s="17"/>
      <c r="E469" s="17"/>
      <c r="F469" s="17"/>
      <c r="G469" s="17"/>
      <c r="H469" s="18"/>
    </row>
    <row r="470" spans="1:8" ht="27" x14ac:dyDescent="0.15">
      <c r="A470" s="85" t="s">
        <v>65</v>
      </c>
      <c r="B470" s="314"/>
      <c r="C470" s="315"/>
      <c r="D470" s="315"/>
      <c r="E470" s="315"/>
      <c r="F470" s="315"/>
      <c r="G470" s="315"/>
      <c r="H470" s="316"/>
    </row>
    <row r="471" spans="1:8" ht="43.5" x14ac:dyDescent="0.15">
      <c r="A471" s="23" t="s">
        <v>66</v>
      </c>
      <c r="B471" s="314"/>
      <c r="C471" s="315"/>
      <c r="D471" s="315"/>
      <c r="E471" s="315"/>
      <c r="F471" s="315"/>
      <c r="G471" s="315"/>
      <c r="H471" s="316"/>
    </row>
    <row r="472" spans="1:8" x14ac:dyDescent="0.15">
      <c r="A472" s="86" t="s">
        <v>56</v>
      </c>
      <c r="B472" s="295"/>
      <c r="C472" s="331"/>
      <c r="D472" s="331"/>
      <c r="E472" s="331"/>
      <c r="F472" s="331"/>
      <c r="G472" s="331"/>
      <c r="H472" s="296"/>
    </row>
    <row r="473" spans="1:8" x14ac:dyDescent="0.15">
      <c r="A473" s="235" t="s">
        <v>57</v>
      </c>
      <c r="B473" s="24" t="s">
        <v>58</v>
      </c>
      <c r="C473" s="28"/>
      <c r="D473" s="14" t="s">
        <v>59</v>
      </c>
      <c r="E473" s="25" t="s">
        <v>58</v>
      </c>
      <c r="F473" s="332"/>
      <c r="G473" s="332"/>
      <c r="H473" s="15" t="s">
        <v>60</v>
      </c>
    </row>
    <row r="474" spans="1:8" x14ac:dyDescent="0.15">
      <c r="A474" s="235"/>
      <c r="B474" s="27" t="s">
        <v>61</v>
      </c>
      <c r="C474" s="333"/>
      <c r="D474" s="333"/>
      <c r="E474" s="21" t="s">
        <v>62</v>
      </c>
      <c r="F474" s="21"/>
      <c r="G474" s="21"/>
      <c r="H474" s="22"/>
    </row>
    <row r="475" spans="1:8" x14ac:dyDescent="0.15">
      <c r="A475" s="235"/>
      <c r="B475" s="13" t="s">
        <v>67</v>
      </c>
      <c r="C475" s="14"/>
      <c r="D475" s="332"/>
      <c r="E475" s="332"/>
      <c r="F475" s="332"/>
      <c r="G475" s="332"/>
      <c r="H475" s="30" t="s">
        <v>68</v>
      </c>
    </row>
    <row r="476" spans="1:8" x14ac:dyDescent="0.15">
      <c r="A476" s="235"/>
      <c r="B476" s="27" t="s">
        <v>58</v>
      </c>
      <c r="C476" s="29"/>
      <c r="D476" s="21" t="s">
        <v>64</v>
      </c>
      <c r="E476" s="26" t="s">
        <v>61</v>
      </c>
      <c r="F476" s="333"/>
      <c r="G476" s="333"/>
      <c r="H476" s="22" t="s">
        <v>62</v>
      </c>
    </row>
    <row r="477" spans="1:8" x14ac:dyDescent="0.15">
      <c r="A477" s="111"/>
      <c r="B477" s="344"/>
      <c r="C477" s="344"/>
      <c r="D477" s="344"/>
      <c r="E477" s="344"/>
      <c r="F477" s="344"/>
      <c r="G477" s="344"/>
      <c r="H477" s="344"/>
    </row>
    <row r="478" spans="1:8" x14ac:dyDescent="0.15">
      <c r="A478" s="337" t="s">
        <v>188</v>
      </c>
      <c r="B478" s="338"/>
      <c r="C478" s="338"/>
      <c r="D478" s="338"/>
      <c r="E478" s="17"/>
      <c r="F478" s="17"/>
      <c r="G478" s="17"/>
      <c r="H478" s="18"/>
    </row>
    <row r="479" spans="1:8" x14ac:dyDescent="0.15">
      <c r="A479" s="107" t="s">
        <v>190</v>
      </c>
      <c r="B479" s="339" t="s">
        <v>192</v>
      </c>
      <c r="C479" s="340"/>
      <c r="D479" s="340"/>
      <c r="E479" s="341"/>
      <c r="F479" s="235" t="s">
        <v>189</v>
      </c>
      <c r="G479" s="235"/>
      <c r="H479" s="235"/>
    </row>
    <row r="480" spans="1:8" ht="27" customHeight="1" x14ac:dyDescent="0.15">
      <c r="A480" s="112" t="s">
        <v>191</v>
      </c>
      <c r="B480" s="334"/>
      <c r="C480" s="335"/>
      <c r="D480" s="335"/>
      <c r="E480" s="336"/>
      <c r="F480" s="334"/>
      <c r="G480" s="335"/>
      <c r="H480" s="336"/>
    </row>
    <row r="481" spans="1:8" ht="27" customHeight="1" x14ac:dyDescent="0.15">
      <c r="A481" s="112" t="s">
        <v>191</v>
      </c>
      <c r="B481" s="334"/>
      <c r="C481" s="335"/>
      <c r="D481" s="335"/>
      <c r="E481" s="336"/>
      <c r="F481" s="334"/>
      <c r="G481" s="335"/>
      <c r="H481" s="336"/>
    </row>
    <row r="482" spans="1:8" ht="27" customHeight="1" x14ac:dyDescent="0.15">
      <c r="A482" s="112" t="s">
        <v>191</v>
      </c>
      <c r="B482" s="334"/>
      <c r="C482" s="335"/>
      <c r="D482" s="335"/>
      <c r="E482" s="336"/>
      <c r="F482" s="334"/>
      <c r="G482" s="335"/>
      <c r="H482" s="336"/>
    </row>
    <row r="483" spans="1:8" ht="27" customHeight="1" x14ac:dyDescent="0.15">
      <c r="A483" s="112" t="s">
        <v>191</v>
      </c>
      <c r="B483" s="334"/>
      <c r="C483" s="335"/>
      <c r="D483" s="335"/>
      <c r="E483" s="336"/>
      <c r="F483" s="334"/>
      <c r="G483" s="335"/>
      <c r="H483" s="336"/>
    </row>
    <row r="484" spans="1:8" x14ac:dyDescent="0.15">
      <c r="A484" s="16"/>
      <c r="B484" s="17"/>
      <c r="C484" s="17"/>
      <c r="D484" s="17"/>
      <c r="E484" s="17"/>
      <c r="F484" s="17"/>
      <c r="G484" s="17"/>
      <c r="H484" s="18"/>
    </row>
    <row r="485" spans="1:8" x14ac:dyDescent="0.15">
      <c r="A485" s="16"/>
      <c r="B485" s="17"/>
      <c r="C485" s="17"/>
      <c r="D485" s="17"/>
      <c r="E485" s="17"/>
      <c r="F485" s="17"/>
      <c r="G485" s="17"/>
      <c r="H485" s="18"/>
    </row>
    <row r="486" spans="1:8" x14ac:dyDescent="0.15">
      <c r="A486" s="16"/>
      <c r="B486" s="17"/>
      <c r="C486" s="17"/>
      <c r="D486" s="17"/>
      <c r="E486" s="17"/>
      <c r="F486" s="17"/>
      <c r="G486" s="17"/>
      <c r="H486" s="18"/>
    </row>
    <row r="487" spans="1:8" x14ac:dyDescent="0.15">
      <c r="A487" s="16"/>
      <c r="B487" s="17"/>
      <c r="C487" s="17"/>
      <c r="D487" s="17"/>
      <c r="E487" s="17"/>
      <c r="F487" s="17"/>
      <c r="G487" s="17"/>
      <c r="H487" s="18"/>
    </row>
    <row r="488" spans="1:8" x14ac:dyDescent="0.15">
      <c r="A488" s="16"/>
      <c r="B488" s="17"/>
      <c r="C488" s="17"/>
      <c r="D488" s="17"/>
      <c r="E488" s="17"/>
      <c r="F488" s="17"/>
      <c r="G488" s="17"/>
      <c r="H488" s="18"/>
    </row>
    <row r="489" spans="1:8" x14ac:dyDescent="0.15">
      <c r="A489" s="16"/>
      <c r="B489" s="17"/>
      <c r="C489" s="17"/>
      <c r="D489" s="17"/>
      <c r="E489" s="17"/>
      <c r="F489" s="17"/>
      <c r="G489" s="17"/>
      <c r="H489" s="18"/>
    </row>
    <row r="490" spans="1:8" x14ac:dyDescent="0.15">
      <c r="A490" s="16"/>
      <c r="B490" s="17"/>
      <c r="C490" s="17"/>
      <c r="D490" s="17"/>
      <c r="E490" s="17"/>
      <c r="F490" s="17"/>
      <c r="G490" s="17"/>
      <c r="H490" s="18"/>
    </row>
    <row r="491" spans="1:8" x14ac:dyDescent="0.15">
      <c r="A491" s="16"/>
      <c r="B491" s="17"/>
      <c r="C491" s="17"/>
      <c r="D491" s="17"/>
      <c r="E491" s="17"/>
      <c r="F491" s="17"/>
      <c r="G491" s="17"/>
      <c r="H491" s="18"/>
    </row>
    <row r="492" spans="1:8" x14ac:dyDescent="0.15">
      <c r="A492" s="16"/>
      <c r="B492" s="17"/>
      <c r="C492" s="17"/>
      <c r="D492" s="17"/>
      <c r="E492" s="17"/>
      <c r="F492" s="17"/>
      <c r="G492" s="17"/>
      <c r="H492" s="18"/>
    </row>
    <row r="493" spans="1:8" x14ac:dyDescent="0.15">
      <c r="A493" s="16"/>
      <c r="B493" s="17"/>
      <c r="C493" s="17"/>
      <c r="D493" s="17"/>
      <c r="E493" s="17"/>
      <c r="F493" s="17"/>
      <c r="G493" s="17"/>
      <c r="H493" s="18"/>
    </row>
    <row r="494" spans="1:8" x14ac:dyDescent="0.15">
      <c r="A494" s="16"/>
      <c r="B494" s="17"/>
      <c r="C494" s="17"/>
      <c r="D494" s="17"/>
      <c r="E494" s="17"/>
      <c r="F494" s="17"/>
      <c r="G494" s="17"/>
      <c r="H494" s="18"/>
    </row>
    <row r="495" spans="1:8" x14ac:dyDescent="0.15">
      <c r="A495" s="16"/>
      <c r="B495" s="17"/>
      <c r="C495" s="17"/>
      <c r="D495" s="17"/>
      <c r="E495" s="17"/>
      <c r="F495" s="17"/>
      <c r="G495" s="17"/>
      <c r="H495" s="18"/>
    </row>
    <row r="496" spans="1:8" x14ac:dyDescent="0.15">
      <c r="A496" s="16"/>
      <c r="B496" s="17"/>
      <c r="C496" s="17"/>
      <c r="D496" s="17"/>
      <c r="E496" s="17"/>
      <c r="F496" s="17"/>
      <c r="G496" s="17"/>
      <c r="H496" s="18"/>
    </row>
    <row r="497" spans="1:8" x14ac:dyDescent="0.15">
      <c r="A497" s="16"/>
      <c r="B497" s="17"/>
      <c r="C497" s="17"/>
      <c r="D497" s="17"/>
      <c r="E497" s="17"/>
      <c r="F497" s="17"/>
      <c r="G497" s="17"/>
      <c r="H497" s="18"/>
    </row>
    <row r="498" spans="1:8" x14ac:dyDescent="0.15">
      <c r="A498" s="16"/>
      <c r="B498" s="17"/>
      <c r="C498" s="17"/>
      <c r="D498" s="17"/>
      <c r="E498" s="17"/>
      <c r="F498" s="17"/>
      <c r="G498" s="17"/>
      <c r="H498" s="18"/>
    </row>
    <row r="499" spans="1:8" x14ac:dyDescent="0.15">
      <c r="A499" s="16"/>
      <c r="B499" s="17"/>
      <c r="C499" s="17"/>
      <c r="D499" s="17"/>
      <c r="E499" s="17"/>
      <c r="F499" s="17"/>
      <c r="G499" s="17"/>
      <c r="H499" s="18"/>
    </row>
    <row r="500" spans="1:8" x14ac:dyDescent="0.15">
      <c r="A500" s="16"/>
      <c r="B500" s="17"/>
      <c r="C500" s="17"/>
      <c r="D500" s="17"/>
      <c r="E500" s="17"/>
      <c r="F500" s="17"/>
      <c r="G500" s="17"/>
      <c r="H500" s="18"/>
    </row>
    <row r="501" spans="1:8" x14ac:dyDescent="0.15">
      <c r="A501" s="16"/>
      <c r="B501" s="17"/>
      <c r="C501" s="17"/>
      <c r="D501" s="17"/>
      <c r="E501" s="17"/>
      <c r="F501" s="17"/>
      <c r="G501" s="17"/>
      <c r="H501" s="18"/>
    </row>
    <row r="502" spans="1:8" x14ac:dyDescent="0.15">
      <c r="A502" s="16"/>
      <c r="B502" s="17"/>
      <c r="C502" s="17"/>
      <c r="D502" s="17"/>
      <c r="E502" s="17"/>
      <c r="F502" s="17"/>
      <c r="G502" s="17"/>
      <c r="H502" s="18"/>
    </row>
    <row r="503" spans="1:8" x14ac:dyDescent="0.15">
      <c r="A503" s="16"/>
      <c r="B503" s="17"/>
      <c r="C503" s="17"/>
      <c r="D503" s="17"/>
      <c r="E503" s="17"/>
      <c r="F503" s="17"/>
      <c r="G503" s="17"/>
      <c r="H503" s="18"/>
    </row>
    <row r="504" spans="1:8" x14ac:dyDescent="0.15">
      <c r="A504" s="16"/>
      <c r="B504" s="17"/>
      <c r="C504" s="17"/>
      <c r="D504" s="17"/>
      <c r="E504" s="17"/>
      <c r="F504" s="17"/>
      <c r="G504" s="17"/>
      <c r="H504" s="18"/>
    </row>
    <row r="505" spans="1:8" x14ac:dyDescent="0.15">
      <c r="A505" s="16"/>
      <c r="B505" s="17"/>
      <c r="C505" s="17"/>
      <c r="D505" s="17"/>
      <c r="E505" s="17"/>
      <c r="F505" s="17"/>
      <c r="G505" s="17"/>
      <c r="H505" s="18"/>
    </row>
    <row r="506" spans="1:8" x14ac:dyDescent="0.15">
      <c r="A506" s="16"/>
      <c r="B506" s="17"/>
      <c r="C506" s="17"/>
      <c r="D506" s="17"/>
      <c r="E506" s="17"/>
      <c r="F506" s="17"/>
      <c r="G506" s="17"/>
      <c r="H506" s="18"/>
    </row>
    <row r="507" spans="1:8" x14ac:dyDescent="0.15">
      <c r="A507" s="16"/>
      <c r="B507" s="17"/>
      <c r="C507" s="17"/>
      <c r="D507" s="17"/>
      <c r="E507" s="17"/>
      <c r="F507" s="17"/>
      <c r="G507" s="17"/>
      <c r="H507" s="18"/>
    </row>
    <row r="508" spans="1:8" x14ac:dyDescent="0.15">
      <c r="A508" s="16"/>
      <c r="B508" s="17"/>
      <c r="C508" s="17"/>
      <c r="D508" s="17"/>
      <c r="E508" s="17"/>
      <c r="F508" s="17"/>
      <c r="G508" s="17"/>
      <c r="H508" s="18"/>
    </row>
    <row r="509" spans="1:8" x14ac:dyDescent="0.15">
      <c r="A509" s="20"/>
      <c r="B509" s="21"/>
      <c r="C509" s="21"/>
      <c r="D509" s="21"/>
      <c r="E509" s="21"/>
      <c r="F509" s="21"/>
      <c r="G509" s="21"/>
      <c r="H509" s="22"/>
    </row>
  </sheetData>
  <mergeCells count="210">
    <mergeCell ref="B328:E328"/>
    <mergeCell ref="F328:H328"/>
    <mergeCell ref="D322:G322"/>
    <mergeCell ref="F323:G323"/>
    <mergeCell ref="B273:H273"/>
    <mergeCell ref="B278:E278"/>
    <mergeCell ref="F278:H278"/>
    <mergeCell ref="B279:E279"/>
    <mergeCell ref="F279:H279"/>
    <mergeCell ref="B327:E327"/>
    <mergeCell ref="F327:H327"/>
    <mergeCell ref="F330:H330"/>
    <mergeCell ref="B375:H375"/>
    <mergeCell ref="B483:E483"/>
    <mergeCell ref="F483:H483"/>
    <mergeCell ref="A464:H464"/>
    <mergeCell ref="B480:E480"/>
    <mergeCell ref="F480:H480"/>
    <mergeCell ref="F21:H21"/>
    <mergeCell ref="B22:E22"/>
    <mergeCell ref="F22:H22"/>
    <mergeCell ref="B481:E481"/>
    <mergeCell ref="F481:H481"/>
    <mergeCell ref="A478:D478"/>
    <mergeCell ref="B479:E479"/>
    <mergeCell ref="F479:H479"/>
    <mergeCell ref="B477:H477"/>
    <mergeCell ref="B470:H470"/>
    <mergeCell ref="B471:H471"/>
    <mergeCell ref="A427:D427"/>
    <mergeCell ref="B428:E428"/>
    <mergeCell ref="F428:H428"/>
    <mergeCell ref="A413:H413"/>
    <mergeCell ref="B482:E482"/>
    <mergeCell ref="F482:H482"/>
    <mergeCell ref="B217:H217"/>
    <mergeCell ref="A209:H209"/>
    <mergeCell ref="B426:H426"/>
    <mergeCell ref="B324:H324"/>
    <mergeCell ref="A325:D325"/>
    <mergeCell ref="B326:E326"/>
    <mergeCell ref="F326:H326"/>
    <mergeCell ref="A311:H311"/>
    <mergeCell ref="A274:D274"/>
    <mergeCell ref="B275:E275"/>
    <mergeCell ref="F275:H275"/>
    <mergeCell ref="B276:E276"/>
    <mergeCell ref="F276:H276"/>
    <mergeCell ref="B277:E277"/>
    <mergeCell ref="F277:H277"/>
    <mergeCell ref="B317:H317"/>
    <mergeCell ref="B318:H318"/>
    <mergeCell ref="B319:H319"/>
    <mergeCell ref="A320:A323"/>
    <mergeCell ref="F320:G320"/>
    <mergeCell ref="C321:D321"/>
    <mergeCell ref="B329:E329"/>
    <mergeCell ref="F329:H329"/>
    <mergeCell ref="B330:E330"/>
    <mergeCell ref="B64:H64"/>
    <mergeCell ref="A65:A68"/>
    <mergeCell ref="F65:G65"/>
    <mergeCell ref="A158:H158"/>
    <mergeCell ref="B171:H171"/>
    <mergeCell ref="B174:E174"/>
    <mergeCell ref="F174:H174"/>
    <mergeCell ref="B266:H266"/>
    <mergeCell ref="B267:H267"/>
    <mergeCell ref="A223:D223"/>
    <mergeCell ref="B224:E224"/>
    <mergeCell ref="F224:H224"/>
    <mergeCell ref="B225:E225"/>
    <mergeCell ref="F225:H225"/>
    <mergeCell ref="B228:E228"/>
    <mergeCell ref="F228:H228"/>
    <mergeCell ref="B175:E175"/>
    <mergeCell ref="F175:H175"/>
    <mergeCell ref="B176:E176"/>
    <mergeCell ref="F176:H176"/>
    <mergeCell ref="B177:E177"/>
    <mergeCell ref="F177:H177"/>
    <mergeCell ref="B215:H215"/>
    <mergeCell ref="B216:H216"/>
    <mergeCell ref="A121:D121"/>
    <mergeCell ref="B122:E122"/>
    <mergeCell ref="F122:H122"/>
    <mergeCell ref="B72:E72"/>
    <mergeCell ref="B73:E73"/>
    <mergeCell ref="B74:E74"/>
    <mergeCell ref="B75:E75"/>
    <mergeCell ref="B113:H113"/>
    <mergeCell ref="B114:H114"/>
    <mergeCell ref="B115:H115"/>
    <mergeCell ref="A116:A119"/>
    <mergeCell ref="F116:G116"/>
    <mergeCell ref="C117:D117"/>
    <mergeCell ref="D118:G118"/>
    <mergeCell ref="F119:G119"/>
    <mergeCell ref="B120:H120"/>
    <mergeCell ref="C66:D66"/>
    <mergeCell ref="D67:G67"/>
    <mergeCell ref="F68:G68"/>
    <mergeCell ref="A5:H5"/>
    <mergeCell ref="A14:A17"/>
    <mergeCell ref="C15:D15"/>
    <mergeCell ref="A56:H56"/>
    <mergeCell ref="B18:H18"/>
    <mergeCell ref="D16:G16"/>
    <mergeCell ref="B13:H13"/>
    <mergeCell ref="F17:G17"/>
    <mergeCell ref="F23:H23"/>
    <mergeCell ref="B24:E24"/>
    <mergeCell ref="F24:H24"/>
    <mergeCell ref="B12:H12"/>
    <mergeCell ref="F14:G14"/>
    <mergeCell ref="B11:H11"/>
    <mergeCell ref="A19:D19"/>
    <mergeCell ref="B20:E20"/>
    <mergeCell ref="F20:H20"/>
    <mergeCell ref="B21:E21"/>
    <mergeCell ref="B23:E23"/>
    <mergeCell ref="B62:H62"/>
    <mergeCell ref="B63:H63"/>
    <mergeCell ref="B69:H69"/>
    <mergeCell ref="A107:H107"/>
    <mergeCell ref="F72:H72"/>
    <mergeCell ref="F73:H73"/>
    <mergeCell ref="F74:H74"/>
    <mergeCell ref="F75:H75"/>
    <mergeCell ref="B71:E71"/>
    <mergeCell ref="F71:H71"/>
    <mergeCell ref="A70:D70"/>
    <mergeCell ref="A218:A221"/>
    <mergeCell ref="F218:G218"/>
    <mergeCell ref="C219:D219"/>
    <mergeCell ref="D220:G220"/>
    <mergeCell ref="F221:G221"/>
    <mergeCell ref="B123:E123"/>
    <mergeCell ref="F123:H123"/>
    <mergeCell ref="B124:E124"/>
    <mergeCell ref="F124:H124"/>
    <mergeCell ref="A167:A170"/>
    <mergeCell ref="F167:G167"/>
    <mergeCell ref="C168:D168"/>
    <mergeCell ref="D169:G169"/>
    <mergeCell ref="F170:G170"/>
    <mergeCell ref="B125:E125"/>
    <mergeCell ref="F125:H125"/>
    <mergeCell ref="B126:E126"/>
    <mergeCell ref="F126:H126"/>
    <mergeCell ref="A172:D172"/>
    <mergeCell ref="B173:E173"/>
    <mergeCell ref="F173:H173"/>
    <mergeCell ref="B164:H164"/>
    <mergeCell ref="B165:H165"/>
    <mergeCell ref="B166:H166"/>
    <mergeCell ref="B226:E226"/>
    <mergeCell ref="F226:H226"/>
    <mergeCell ref="B227:E227"/>
    <mergeCell ref="F227:H227"/>
    <mergeCell ref="B222:H222"/>
    <mergeCell ref="A269:A272"/>
    <mergeCell ref="F269:G269"/>
    <mergeCell ref="C270:D270"/>
    <mergeCell ref="D271:G271"/>
    <mergeCell ref="F272:G272"/>
    <mergeCell ref="A260:H260"/>
    <mergeCell ref="B268:H268"/>
    <mergeCell ref="A371:A374"/>
    <mergeCell ref="F371:G371"/>
    <mergeCell ref="C372:D372"/>
    <mergeCell ref="D373:G373"/>
    <mergeCell ref="F374:G374"/>
    <mergeCell ref="B368:H368"/>
    <mergeCell ref="B369:H369"/>
    <mergeCell ref="B370:H370"/>
    <mergeCell ref="A362:H362"/>
    <mergeCell ref="B378:E378"/>
    <mergeCell ref="F378:H378"/>
    <mergeCell ref="B379:E379"/>
    <mergeCell ref="F379:H379"/>
    <mergeCell ref="A376:D376"/>
    <mergeCell ref="B377:E377"/>
    <mergeCell ref="F377:H377"/>
    <mergeCell ref="B380:E380"/>
    <mergeCell ref="F380:H380"/>
    <mergeCell ref="B381:E381"/>
    <mergeCell ref="F381:H381"/>
    <mergeCell ref="B419:H419"/>
    <mergeCell ref="B420:H420"/>
    <mergeCell ref="B421:H421"/>
    <mergeCell ref="A422:A425"/>
    <mergeCell ref="F422:G422"/>
    <mergeCell ref="C423:D423"/>
    <mergeCell ref="D424:G424"/>
    <mergeCell ref="F425:G425"/>
    <mergeCell ref="B472:H472"/>
    <mergeCell ref="A473:A476"/>
    <mergeCell ref="F473:G473"/>
    <mergeCell ref="C474:D474"/>
    <mergeCell ref="D475:G475"/>
    <mergeCell ref="F476:G476"/>
    <mergeCell ref="B429:E429"/>
    <mergeCell ref="F429:H429"/>
    <mergeCell ref="B430:E430"/>
    <mergeCell ref="F430:H430"/>
    <mergeCell ref="B431:E431"/>
    <mergeCell ref="F431:H431"/>
    <mergeCell ref="B432:E432"/>
    <mergeCell ref="F432:H432"/>
  </mergeCells>
  <phoneticPr fontId="2"/>
  <pageMargins left="0.70866141732283472" right="0.70866141732283472" top="0.74803149606299213" bottom="0.74803149606299213" header="0.31496062992125984" footer="0.31496062992125984"/>
  <pageSetup paperSize="9" scale="93" orientation="portrait" r:id="rId1"/>
  <rowBreaks count="9" manualBreakCount="9">
    <brk id="51" max="7" man="1"/>
    <brk id="102" max="7" man="1"/>
    <brk id="153" max="7" man="1"/>
    <brk id="204" max="7" man="1"/>
    <brk id="255" max="7" man="1"/>
    <brk id="306" max="7" man="1"/>
    <brk id="357" max="7" man="1"/>
    <brk id="408" max="7" man="1"/>
    <brk id="45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7"/>
  <sheetViews>
    <sheetView showZeros="0" view="pageBreakPreview" zoomScaleNormal="100" zoomScaleSheetLayoutView="100" workbookViewId="0"/>
  </sheetViews>
  <sheetFormatPr defaultRowHeight="13.5" x14ac:dyDescent="0.15"/>
  <cols>
    <col min="1" max="1" width="30.625" style="92" customWidth="1"/>
    <col min="2" max="2" width="25.625" style="92" customWidth="1"/>
    <col min="3" max="5" width="20.625" style="92" customWidth="1"/>
    <col min="6" max="16384" width="9" style="92"/>
  </cols>
  <sheetData>
    <row r="1" spans="1:6" x14ac:dyDescent="0.15">
      <c r="A1" s="92" t="s">
        <v>116</v>
      </c>
    </row>
    <row r="3" spans="1:6" x14ac:dyDescent="0.15">
      <c r="A3" s="353" t="s">
        <v>111</v>
      </c>
      <c r="B3" s="353"/>
      <c r="C3" s="353"/>
      <c r="D3" s="353"/>
      <c r="E3" s="353"/>
    </row>
    <row r="4" spans="1:6" x14ac:dyDescent="0.15">
      <c r="A4" s="94"/>
    </row>
    <row r="5" spans="1:6" x14ac:dyDescent="0.15">
      <c r="A5" s="93"/>
      <c r="E5" s="93" t="s">
        <v>117</v>
      </c>
    </row>
    <row r="6" spans="1:6" ht="13.5" customHeight="1" x14ac:dyDescent="0.15">
      <c r="A6" s="347" t="s">
        <v>169</v>
      </c>
      <c r="B6" s="348"/>
      <c r="C6" s="359" t="s">
        <v>168</v>
      </c>
      <c r="D6" s="359" t="s">
        <v>112</v>
      </c>
      <c r="E6" s="354" t="s">
        <v>123</v>
      </c>
    </row>
    <row r="7" spans="1:6" ht="27" customHeight="1" x14ac:dyDescent="0.15">
      <c r="A7" s="349"/>
      <c r="B7" s="350"/>
      <c r="C7" s="359"/>
      <c r="D7" s="359"/>
      <c r="E7" s="354"/>
    </row>
    <row r="8" spans="1:6" ht="15" customHeight="1" x14ac:dyDescent="0.15">
      <c r="A8" s="361" t="s">
        <v>122</v>
      </c>
      <c r="B8" s="361" t="s">
        <v>118</v>
      </c>
      <c r="C8" s="357">
        <f>'様式3-1-1 ｲ（診断・要緊急安全確認)'!F28</f>
        <v>0</v>
      </c>
      <c r="D8" s="355">
        <f>'様式3-1-1 ｲ（診断・要緊急安全確認)'!V28</f>
        <v>0</v>
      </c>
      <c r="E8" s="351"/>
      <c r="F8" s="92" t="s">
        <v>316</v>
      </c>
    </row>
    <row r="9" spans="1:6" ht="15" customHeight="1" x14ac:dyDescent="0.15">
      <c r="A9" s="362"/>
      <c r="B9" s="363"/>
      <c r="C9" s="358"/>
      <c r="D9" s="356"/>
      <c r="E9" s="352"/>
      <c r="F9" s="92" t="s">
        <v>245</v>
      </c>
    </row>
    <row r="10" spans="1:6" ht="15" customHeight="1" x14ac:dyDescent="0.15">
      <c r="A10" s="362"/>
      <c r="B10" s="361" t="s">
        <v>120</v>
      </c>
      <c r="C10" s="355"/>
      <c r="D10" s="355"/>
      <c r="E10" s="351"/>
    </row>
    <row r="11" spans="1:6" ht="15" customHeight="1" x14ac:dyDescent="0.15">
      <c r="A11" s="362"/>
      <c r="B11" s="363"/>
      <c r="C11" s="356"/>
      <c r="D11" s="356"/>
      <c r="E11" s="352"/>
    </row>
    <row r="12" spans="1:6" ht="15" customHeight="1" x14ac:dyDescent="0.15">
      <c r="A12" s="362"/>
      <c r="B12" s="361" t="s">
        <v>121</v>
      </c>
      <c r="C12" s="355">
        <f>'様式3-1-2（設計・要緊急安全確認）'!F28</f>
        <v>0</v>
      </c>
      <c r="D12" s="355">
        <f>'様式3-1-2（設計・要緊急安全確認）'!V28</f>
        <v>0</v>
      </c>
      <c r="E12" s="351"/>
    </row>
    <row r="13" spans="1:6" ht="15" customHeight="1" x14ac:dyDescent="0.15">
      <c r="A13" s="362"/>
      <c r="B13" s="363"/>
      <c r="C13" s="356"/>
      <c r="D13" s="356"/>
      <c r="E13" s="352"/>
    </row>
    <row r="14" spans="1:6" ht="15" customHeight="1" x14ac:dyDescent="0.15">
      <c r="A14" s="361" t="s">
        <v>119</v>
      </c>
      <c r="B14" s="361" t="s">
        <v>118</v>
      </c>
      <c r="C14" s="357">
        <f>'様式3-2-1 ｲ（診断・要安全確認計画）'!F28</f>
        <v>0</v>
      </c>
      <c r="D14" s="355">
        <f>'様式3-2-1 ｲ（診断・要安全確認計画）'!V28</f>
        <v>0</v>
      </c>
      <c r="E14" s="351"/>
      <c r="F14" s="92" t="s">
        <v>316</v>
      </c>
    </row>
    <row r="15" spans="1:6" ht="15" customHeight="1" x14ac:dyDescent="0.15">
      <c r="A15" s="362"/>
      <c r="B15" s="363"/>
      <c r="C15" s="358"/>
      <c r="D15" s="356"/>
      <c r="E15" s="352"/>
      <c r="F15" s="92" t="s">
        <v>245</v>
      </c>
    </row>
    <row r="16" spans="1:6" ht="15" customHeight="1" x14ac:dyDescent="0.15">
      <c r="A16" s="362"/>
      <c r="B16" s="361" t="s">
        <v>120</v>
      </c>
      <c r="C16" s="355"/>
      <c r="D16" s="355"/>
      <c r="E16" s="351"/>
    </row>
    <row r="17" spans="1:5" ht="15" customHeight="1" x14ac:dyDescent="0.15">
      <c r="A17" s="362"/>
      <c r="B17" s="363"/>
      <c r="C17" s="356"/>
      <c r="D17" s="356"/>
      <c r="E17" s="352"/>
    </row>
    <row r="18" spans="1:5" ht="15" customHeight="1" x14ac:dyDescent="0.15">
      <c r="A18" s="362"/>
      <c r="B18" s="361" t="s">
        <v>121</v>
      </c>
      <c r="C18" s="355">
        <f>'様式3-2-2（設計・要安全確認計画）'!F28</f>
        <v>0</v>
      </c>
      <c r="D18" s="355">
        <f>'様式3-2-2（設計・要安全確認計画）'!V28</f>
        <v>0</v>
      </c>
      <c r="E18" s="351"/>
    </row>
    <row r="19" spans="1:5" ht="15" customHeight="1" x14ac:dyDescent="0.15">
      <c r="A19" s="362"/>
      <c r="B19" s="363"/>
      <c r="C19" s="356"/>
      <c r="D19" s="356"/>
      <c r="E19" s="352"/>
    </row>
    <row r="20" spans="1:5" ht="15" customHeight="1" x14ac:dyDescent="0.15">
      <c r="A20" s="257" t="s">
        <v>217</v>
      </c>
      <c r="B20" s="257"/>
      <c r="C20" s="355">
        <f>'様式3-3 ｲ（改修・要緊急安全確認）'!F28</f>
        <v>0</v>
      </c>
      <c r="D20" s="355">
        <f>'様式3-3 ｲ（改修・要緊急安全確認）'!V28</f>
        <v>0</v>
      </c>
      <c r="E20" s="351"/>
    </row>
    <row r="21" spans="1:5" ht="15" customHeight="1" x14ac:dyDescent="0.15">
      <c r="A21" s="257"/>
      <c r="B21" s="257"/>
      <c r="C21" s="356"/>
      <c r="D21" s="356"/>
      <c r="E21" s="352"/>
    </row>
    <row r="22" spans="1:5" ht="15" customHeight="1" x14ac:dyDescent="0.15">
      <c r="A22" s="360" t="s">
        <v>167</v>
      </c>
      <c r="B22" s="360"/>
      <c r="C22" s="355">
        <f>'様式3-4 ｲ（改修・要安全確認計画）'!F28</f>
        <v>0</v>
      </c>
      <c r="D22" s="355">
        <f>'様式3-4 ｲ（改修・要安全確認計画）'!V28</f>
        <v>0</v>
      </c>
      <c r="E22" s="351"/>
    </row>
    <row r="23" spans="1:5" ht="15" customHeight="1" x14ac:dyDescent="0.15">
      <c r="A23" s="360"/>
      <c r="B23" s="360"/>
      <c r="C23" s="356"/>
      <c r="D23" s="356"/>
      <c r="E23" s="352"/>
    </row>
    <row r="24" spans="1:5" ht="30" customHeight="1" x14ac:dyDescent="0.15">
      <c r="A24" s="359" t="s">
        <v>94</v>
      </c>
      <c r="B24" s="23" t="s">
        <v>113</v>
      </c>
      <c r="C24" s="95">
        <f>SUM(C8:C23)</f>
        <v>0</v>
      </c>
      <c r="D24" s="95">
        <f>SUM(D8:D23)</f>
        <v>0</v>
      </c>
      <c r="E24" s="96"/>
    </row>
    <row r="25" spans="1:5" ht="30" customHeight="1" x14ac:dyDescent="0.15">
      <c r="A25" s="359"/>
      <c r="B25" s="23" t="s">
        <v>114</v>
      </c>
      <c r="C25" s="95"/>
      <c r="D25" s="95"/>
      <c r="E25" s="96"/>
    </row>
    <row r="26" spans="1:5" ht="30" customHeight="1" x14ac:dyDescent="0.15">
      <c r="A26" s="359"/>
      <c r="B26" s="23" t="s">
        <v>115</v>
      </c>
      <c r="C26" s="95">
        <f>C24-C25</f>
        <v>0</v>
      </c>
      <c r="D26" s="95">
        <f>D24-D25</f>
        <v>0</v>
      </c>
      <c r="E26" s="96"/>
    </row>
    <row r="27" spans="1:5" x14ac:dyDescent="0.15">
      <c r="A27" s="97"/>
    </row>
  </sheetData>
  <mergeCells count="40">
    <mergeCell ref="C6:C7"/>
    <mergeCell ref="D6:D7"/>
    <mergeCell ref="A24:A26"/>
    <mergeCell ref="A20:B21"/>
    <mergeCell ref="A22:B23"/>
    <mergeCell ref="A8:A13"/>
    <mergeCell ref="A14:A19"/>
    <mergeCell ref="B8:B9"/>
    <mergeCell ref="B10:B11"/>
    <mergeCell ref="B12:B13"/>
    <mergeCell ref="B14:B15"/>
    <mergeCell ref="B16:B17"/>
    <mergeCell ref="B18:B19"/>
    <mergeCell ref="C8:C9"/>
    <mergeCell ref="C16:C17"/>
    <mergeCell ref="C22:C23"/>
    <mergeCell ref="D22:D23"/>
    <mergeCell ref="D8:D9"/>
    <mergeCell ref="C10:C11"/>
    <mergeCell ref="D10:D11"/>
    <mergeCell ref="C12:C13"/>
    <mergeCell ref="D12:D13"/>
    <mergeCell ref="C14:C15"/>
    <mergeCell ref="D14:D15"/>
    <mergeCell ref="A6:B7"/>
    <mergeCell ref="E18:E19"/>
    <mergeCell ref="E20:E21"/>
    <mergeCell ref="E22:E23"/>
    <mergeCell ref="A3:E3"/>
    <mergeCell ref="E6:E7"/>
    <mergeCell ref="E8:E9"/>
    <mergeCell ref="E10:E11"/>
    <mergeCell ref="E12:E13"/>
    <mergeCell ref="E14:E15"/>
    <mergeCell ref="E16:E17"/>
    <mergeCell ref="D16:D17"/>
    <mergeCell ref="C18:C19"/>
    <mergeCell ref="D18:D19"/>
    <mergeCell ref="C20:C21"/>
    <mergeCell ref="D20:D21"/>
  </mergeCells>
  <phoneticPr fontId="13"/>
  <pageMargins left="0.70866141732283472" right="0.70866141732283472" top="0.74803149606299213" bottom="0.74803149606299213" header="0.31496062992125984" footer="0.31496062992125984"/>
  <pageSetup paperSize="9" scale="1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36"/>
  <sheetViews>
    <sheetView view="pageBreakPreview" zoomScaleNormal="100" zoomScaleSheetLayoutView="100" workbookViewId="0">
      <selection activeCell="C8" sqref="C8:C9"/>
    </sheetView>
  </sheetViews>
  <sheetFormatPr defaultColWidth="12.625" defaultRowHeight="13.5" x14ac:dyDescent="0.15"/>
  <cols>
    <col min="1" max="1" width="3.625" style="105" customWidth="1"/>
    <col min="2" max="2" width="15.625" style="105" customWidth="1"/>
    <col min="3" max="4" width="12.625" style="105"/>
    <col min="5" max="5" width="3.625" style="105" customWidth="1"/>
    <col min="6" max="6" width="12.625" style="105" customWidth="1"/>
    <col min="7" max="7" width="3.625" style="105" customWidth="1"/>
    <col min="8" max="8" width="9.625" style="105" customWidth="1"/>
    <col min="9" max="10" width="3.625" style="105" customWidth="1"/>
    <col min="11" max="11" width="6.625" style="105" customWidth="1"/>
    <col min="12" max="13" width="12.625" style="105" customWidth="1"/>
    <col min="14" max="14" width="3.625" style="105" hidden="1" customWidth="1"/>
    <col min="15" max="15" width="12.625" style="105" customWidth="1"/>
    <col min="16" max="16" width="3.625" style="105" customWidth="1"/>
    <col min="17" max="22" width="12.625" style="105" customWidth="1"/>
    <col min="23" max="16384" width="12.625" style="105"/>
  </cols>
  <sheetData>
    <row r="1" spans="1:22" ht="30" customHeight="1" x14ac:dyDescent="0.15">
      <c r="A1" s="105" t="s">
        <v>261</v>
      </c>
    </row>
    <row r="2" spans="1:22" ht="15" customHeight="1" x14ac:dyDescent="0.15"/>
    <row r="3" spans="1:22" ht="30" customHeight="1" x14ac:dyDescent="0.15">
      <c r="A3" s="105" t="s">
        <v>262</v>
      </c>
    </row>
    <row r="4" spans="1:22" ht="15" customHeight="1" thickBot="1" x14ac:dyDescent="0.2">
      <c r="V4" s="71" t="s">
        <v>15</v>
      </c>
    </row>
    <row r="5" spans="1:22" ht="30" customHeight="1" thickBot="1" x14ac:dyDescent="0.2">
      <c r="A5" s="364" t="s">
        <v>2</v>
      </c>
      <c r="B5" s="367" t="s">
        <v>263</v>
      </c>
      <c r="C5" s="370" t="s">
        <v>224</v>
      </c>
      <c r="D5" s="371" t="s">
        <v>264</v>
      </c>
      <c r="E5" s="371"/>
      <c r="F5" s="374" t="s">
        <v>265</v>
      </c>
      <c r="G5" s="458" t="s">
        <v>266</v>
      </c>
      <c r="H5" s="459"/>
      <c r="I5" s="459"/>
      <c r="J5" s="459"/>
      <c r="K5" s="459"/>
      <c r="L5" s="460"/>
      <c r="M5" s="461" t="s">
        <v>199</v>
      </c>
      <c r="N5" s="462"/>
      <c r="O5" s="462"/>
      <c r="P5" s="462"/>
      <c r="Q5" s="462"/>
      <c r="R5" s="462"/>
      <c r="S5" s="462"/>
      <c r="T5" s="462"/>
      <c r="U5" s="462"/>
      <c r="V5" s="463"/>
    </row>
    <row r="6" spans="1:22" ht="22.5" customHeight="1" x14ac:dyDescent="0.15">
      <c r="A6" s="365"/>
      <c r="B6" s="368"/>
      <c r="C6" s="365"/>
      <c r="D6" s="372"/>
      <c r="E6" s="372"/>
      <c r="F6" s="375"/>
      <c r="G6" s="464" t="s">
        <v>267</v>
      </c>
      <c r="H6" s="465"/>
      <c r="I6" s="465"/>
      <c r="J6" s="465"/>
      <c r="K6" s="466"/>
      <c r="L6" s="374" t="s">
        <v>268</v>
      </c>
      <c r="M6" s="467" t="s">
        <v>269</v>
      </c>
      <c r="N6" s="469"/>
      <c r="O6" s="471" t="s">
        <v>270</v>
      </c>
      <c r="P6" s="371"/>
      <c r="Q6" s="473" t="s">
        <v>271</v>
      </c>
      <c r="R6" s="475" t="s">
        <v>104</v>
      </c>
      <c r="S6" s="488" t="s">
        <v>105</v>
      </c>
      <c r="T6" s="477" t="s">
        <v>106</v>
      </c>
      <c r="U6" s="479" t="s">
        <v>272</v>
      </c>
      <c r="V6" s="481" t="s">
        <v>108</v>
      </c>
    </row>
    <row r="7" spans="1:22" ht="22.5" customHeight="1" thickBot="1" x14ac:dyDescent="0.2">
      <c r="A7" s="366"/>
      <c r="B7" s="369"/>
      <c r="C7" s="366"/>
      <c r="D7" s="373"/>
      <c r="E7" s="373"/>
      <c r="F7" s="376"/>
      <c r="G7" s="483"/>
      <c r="H7" s="484"/>
      <c r="I7" s="485" t="s">
        <v>273</v>
      </c>
      <c r="J7" s="486"/>
      <c r="K7" s="487"/>
      <c r="L7" s="376"/>
      <c r="M7" s="468"/>
      <c r="N7" s="470"/>
      <c r="O7" s="472"/>
      <c r="P7" s="373"/>
      <c r="Q7" s="474"/>
      <c r="R7" s="476"/>
      <c r="S7" s="489"/>
      <c r="T7" s="478"/>
      <c r="U7" s="480"/>
      <c r="V7" s="482"/>
    </row>
    <row r="8" spans="1:22" ht="22.5" customHeight="1" x14ac:dyDescent="0.15">
      <c r="A8" s="401">
        <v>1</v>
      </c>
      <c r="B8" s="403">
        <f>基礎情報入力!D10</f>
        <v>0</v>
      </c>
      <c r="C8" s="405">
        <f>ROUNDDOWN('様式3-1-1 ﾛ（診断・要緊急安全確認）'!F17/1000,0)</f>
        <v>0</v>
      </c>
      <c r="D8" s="407">
        <f>ROUNDDOWN('様式3-1-1 ﾛ（診断・要緊急安全確認）'!F18/1000,0)</f>
        <v>0</v>
      </c>
      <c r="E8" s="409" t="s">
        <v>145</v>
      </c>
      <c r="F8" s="379">
        <f>IF((D8&lt;=C8),D8,C8)</f>
        <v>0</v>
      </c>
      <c r="G8" s="389">
        <f>ROUNDDOWN(基礎情報入力!D17/1000,0)</f>
        <v>0</v>
      </c>
      <c r="H8" s="390"/>
      <c r="I8" s="393">
        <f>ROUNDDOWN(基礎情報入力!D18/1000,0)</f>
        <v>0</v>
      </c>
      <c r="J8" s="394"/>
      <c r="K8" s="390"/>
      <c r="L8" s="397" t="str">
        <f>IF(ISERROR(G8/F8),"",(G8/F8))</f>
        <v/>
      </c>
      <c r="M8" s="399" t="str">
        <f>IF(ISERROR((1/3)-((G8/F8)/4)),"",((1/3)-((G8/F8)/4)))</f>
        <v/>
      </c>
      <c r="N8" s="385"/>
      <c r="O8" s="387" t="s">
        <v>312</v>
      </c>
      <c r="P8" s="387" t="s">
        <v>145</v>
      </c>
      <c r="Q8" s="381" t="str">
        <f>IF(M8&gt;=1/6,M8,1/6)</f>
        <v/>
      </c>
      <c r="R8" s="379" t="str">
        <f>IF(ISERROR(ROUNDDOWN(F8*Q8,0)),"",(ROUNDDOWN(F8*Q8,0)))</f>
        <v/>
      </c>
      <c r="S8" s="383">
        <f>SUM(I8,R8)</f>
        <v>0</v>
      </c>
      <c r="T8" s="377">
        <f>ROUNDDOWN(F8*1/2,0)</f>
        <v>0</v>
      </c>
      <c r="U8" s="377">
        <f>IF(0&lt;=S8-T8,S8-T8,0)</f>
        <v>0</v>
      </c>
      <c r="V8" s="379" t="str">
        <f>IF(ISERROR(IF(0&lt;=R8-U8,R8-U8,0)),"",(IF(0&lt;=R8-U8,R8-U8,0)))</f>
        <v/>
      </c>
    </row>
    <row r="9" spans="1:22" ht="22.5" customHeight="1" x14ac:dyDescent="0.15">
      <c r="A9" s="402"/>
      <c r="B9" s="404"/>
      <c r="C9" s="406"/>
      <c r="D9" s="408"/>
      <c r="E9" s="410"/>
      <c r="F9" s="380"/>
      <c r="G9" s="391"/>
      <c r="H9" s="392"/>
      <c r="I9" s="395"/>
      <c r="J9" s="396"/>
      <c r="K9" s="392"/>
      <c r="L9" s="398"/>
      <c r="M9" s="400"/>
      <c r="N9" s="386"/>
      <c r="O9" s="388"/>
      <c r="P9" s="388"/>
      <c r="Q9" s="382"/>
      <c r="R9" s="380"/>
      <c r="S9" s="384"/>
      <c r="T9" s="378"/>
      <c r="U9" s="378"/>
      <c r="V9" s="380"/>
    </row>
    <row r="10" spans="1:22" ht="22.5" customHeight="1" x14ac:dyDescent="0.15">
      <c r="A10" s="402">
        <v>2</v>
      </c>
      <c r="B10" s="404">
        <f>基礎情報入力!D19</f>
        <v>0</v>
      </c>
      <c r="C10" s="406">
        <f>ROUNDDOWN('様式3-1-1 ﾛ（診断・要緊急安全確認）'!F34/1000,0)</f>
        <v>0</v>
      </c>
      <c r="D10" s="411">
        <f>ROUNDDOWN('様式3-1-1 ﾛ（診断・要緊急安全確認）'!F35/1000,0)</f>
        <v>0</v>
      </c>
      <c r="E10" s="410" t="s">
        <v>145</v>
      </c>
      <c r="F10" s="380">
        <f>IF((D10&lt;=C10),D10,C10)</f>
        <v>0</v>
      </c>
      <c r="G10" s="413">
        <f>ROUNDDOWN(基礎情報入力!D26/1000,0)</f>
        <v>0</v>
      </c>
      <c r="H10" s="414"/>
      <c r="I10" s="417">
        <f>ROUNDDOWN(基礎情報入力!D27/1000,0)</f>
        <v>0</v>
      </c>
      <c r="J10" s="418"/>
      <c r="K10" s="414"/>
      <c r="L10" s="398" t="str">
        <f>IF(ISERROR(G10/F10),"",(G10/F10))</f>
        <v/>
      </c>
      <c r="M10" s="400" t="str">
        <f>IF(ISERROR((1/3)-((G10/F10)/4)),"",((1/3)-((G10/F10)/4)))</f>
        <v/>
      </c>
      <c r="N10" s="386"/>
      <c r="O10" s="421" t="s">
        <v>313</v>
      </c>
      <c r="P10" s="388" t="s">
        <v>145</v>
      </c>
      <c r="Q10" s="382" t="str">
        <f>IF(M10&gt;=1/6,M10,1/6)</f>
        <v/>
      </c>
      <c r="R10" s="380" t="str">
        <f>IF(ISERROR(ROUNDDOWN(F10*Q10,0)),"",(ROUNDDOWN(F10*Q10,0)))</f>
        <v/>
      </c>
      <c r="S10" s="384">
        <f>SUM(I10,R10)</f>
        <v>0</v>
      </c>
      <c r="T10" s="378">
        <f>ROUNDDOWN(F10*1/2,0)</f>
        <v>0</v>
      </c>
      <c r="U10" s="378">
        <f>IF(0&lt;=S10-T10,S10-T10,0)</f>
        <v>0</v>
      </c>
      <c r="V10" s="380" t="str">
        <f>IF(ISERROR(IF(0&lt;=R10-U10,R10-U10,0)),"",(IF(0&lt;=R10-U10,R10-U10,0)))</f>
        <v/>
      </c>
    </row>
    <row r="11" spans="1:22" ht="22.5" customHeight="1" x14ac:dyDescent="0.15">
      <c r="A11" s="402"/>
      <c r="B11" s="404"/>
      <c r="C11" s="406"/>
      <c r="D11" s="412"/>
      <c r="E11" s="410"/>
      <c r="F11" s="380"/>
      <c r="G11" s="415"/>
      <c r="H11" s="416"/>
      <c r="I11" s="419"/>
      <c r="J11" s="420"/>
      <c r="K11" s="416"/>
      <c r="L11" s="398"/>
      <c r="M11" s="400"/>
      <c r="N11" s="386"/>
      <c r="O11" s="422"/>
      <c r="P11" s="388"/>
      <c r="Q11" s="382"/>
      <c r="R11" s="380"/>
      <c r="S11" s="384"/>
      <c r="T11" s="378"/>
      <c r="U11" s="378"/>
      <c r="V11" s="380"/>
    </row>
    <row r="12" spans="1:22" ht="22.5" customHeight="1" x14ac:dyDescent="0.15">
      <c r="A12" s="402">
        <v>3</v>
      </c>
      <c r="B12" s="404">
        <f>基礎情報入力!D28</f>
        <v>0</v>
      </c>
      <c r="C12" s="406">
        <f>ROUNDDOWN('様式3-1-1 ﾛ（診断・要緊急安全確認）'!F51/1000,0)</f>
        <v>0</v>
      </c>
      <c r="D12" s="411">
        <f>ROUNDDOWN('様式3-1-1 ﾛ（診断・要緊急安全確認）'!F52/1000,0)</f>
        <v>0</v>
      </c>
      <c r="E12" s="410" t="s">
        <v>145</v>
      </c>
      <c r="F12" s="380">
        <f>IF((D12&lt;=C12),D12,C12)</f>
        <v>0</v>
      </c>
      <c r="G12" s="413">
        <f>ROUNDDOWN(基礎情報入力!D35/1000,0)</f>
        <v>0</v>
      </c>
      <c r="H12" s="414"/>
      <c r="I12" s="417">
        <f>ROUNDDOWN(基礎情報入力!D36/1000,0)</f>
        <v>0</v>
      </c>
      <c r="J12" s="418"/>
      <c r="K12" s="414"/>
      <c r="L12" s="398" t="str">
        <f>IF(ISERROR(G12/F12),"",(G12/F12))</f>
        <v/>
      </c>
      <c r="M12" s="400" t="str">
        <f>IF(ISERROR((1/3)-((G12/F12)/4)),"",((1/3)-((G12/F12)/4)))</f>
        <v/>
      </c>
      <c r="N12" s="386"/>
      <c r="O12" s="421" t="s">
        <v>313</v>
      </c>
      <c r="P12" s="388" t="s">
        <v>145</v>
      </c>
      <c r="Q12" s="382" t="str">
        <f>IF(M12&gt;=1/6,M12,1/6)</f>
        <v/>
      </c>
      <c r="R12" s="380" t="str">
        <f>IF(ISERROR(ROUNDDOWN(F12*Q12,0)),"",(ROUNDDOWN(F12*Q12,0)))</f>
        <v/>
      </c>
      <c r="S12" s="384">
        <f>SUM(I12,R12)</f>
        <v>0</v>
      </c>
      <c r="T12" s="378">
        <f>ROUNDDOWN(F12*1/2,0)</f>
        <v>0</v>
      </c>
      <c r="U12" s="378">
        <f>IF(0&lt;=S12-T12,S12-T12,0)</f>
        <v>0</v>
      </c>
      <c r="V12" s="380" t="str">
        <f>IF(ISERROR(IF(0&lt;=R12-U12,R12-U12,0)),"",(IF(0&lt;=R12-U12,R12-U12,0)))</f>
        <v/>
      </c>
    </row>
    <row r="13" spans="1:22" ht="22.5" customHeight="1" x14ac:dyDescent="0.15">
      <c r="A13" s="402"/>
      <c r="B13" s="404"/>
      <c r="C13" s="406"/>
      <c r="D13" s="412"/>
      <c r="E13" s="410"/>
      <c r="F13" s="380"/>
      <c r="G13" s="415"/>
      <c r="H13" s="416"/>
      <c r="I13" s="419"/>
      <c r="J13" s="420"/>
      <c r="K13" s="416"/>
      <c r="L13" s="398"/>
      <c r="M13" s="400"/>
      <c r="N13" s="386"/>
      <c r="O13" s="422"/>
      <c r="P13" s="388"/>
      <c r="Q13" s="382"/>
      <c r="R13" s="380"/>
      <c r="S13" s="384"/>
      <c r="T13" s="378"/>
      <c r="U13" s="378"/>
      <c r="V13" s="380"/>
    </row>
    <row r="14" spans="1:22" ht="22.5" customHeight="1" x14ac:dyDescent="0.15">
      <c r="A14" s="402">
        <v>4</v>
      </c>
      <c r="B14" s="404">
        <f>基礎情報入力!D37</f>
        <v>0</v>
      </c>
      <c r="C14" s="406">
        <f>ROUNDDOWN('様式3-1-1 ﾛ（診断・要緊急安全確認）'!F68/1000,0)</f>
        <v>0</v>
      </c>
      <c r="D14" s="411">
        <f>ROUNDDOWN('様式3-1-1 ﾛ（診断・要緊急安全確認）'!F69/1000,0)</f>
        <v>0</v>
      </c>
      <c r="E14" s="410" t="s">
        <v>145</v>
      </c>
      <c r="F14" s="380">
        <f>IF((D14&lt;=C14),D14,C14)</f>
        <v>0</v>
      </c>
      <c r="G14" s="413">
        <f>ROUNDDOWN(基礎情報入力!D44/1000,0)</f>
        <v>0</v>
      </c>
      <c r="H14" s="414"/>
      <c r="I14" s="417">
        <f>ROUNDDOWN(基礎情報入力!D45/1000,0)</f>
        <v>0</v>
      </c>
      <c r="J14" s="418"/>
      <c r="K14" s="414"/>
      <c r="L14" s="398" t="str">
        <f>IF(ISERROR(G14/F14),"",(G14/F14))</f>
        <v/>
      </c>
      <c r="M14" s="400" t="str">
        <f>IF(ISERROR((1/3)-((G14/F14)/4)),"",((1/3)-((G14/F14)/4)))</f>
        <v/>
      </c>
      <c r="N14" s="386"/>
      <c r="O14" s="421" t="s">
        <v>313</v>
      </c>
      <c r="P14" s="388" t="s">
        <v>145</v>
      </c>
      <c r="Q14" s="382" t="str">
        <f>IF(M14&gt;=1/6,M14,1/6)</f>
        <v/>
      </c>
      <c r="R14" s="380" t="str">
        <f>IF(ISERROR(ROUNDDOWN(F14*Q14,0)),"",(ROUNDDOWN(F14*Q14,0)))</f>
        <v/>
      </c>
      <c r="S14" s="384">
        <f>SUM(I14,R14)</f>
        <v>0</v>
      </c>
      <c r="T14" s="378">
        <f>ROUNDDOWN(F14*1/2,0)</f>
        <v>0</v>
      </c>
      <c r="U14" s="378">
        <f>IF(0&lt;=S14-T14,S14-T14,0)</f>
        <v>0</v>
      </c>
      <c r="V14" s="380" t="str">
        <f>IF(ISERROR(IF(0&lt;=R14-U14,R14-U14,0)),"",(IF(0&lt;=R14-U14,R14-U14,0)))</f>
        <v/>
      </c>
    </row>
    <row r="15" spans="1:22" ht="22.5" customHeight="1" x14ac:dyDescent="0.15">
      <c r="A15" s="402"/>
      <c r="B15" s="404"/>
      <c r="C15" s="406"/>
      <c r="D15" s="412"/>
      <c r="E15" s="410"/>
      <c r="F15" s="380"/>
      <c r="G15" s="415"/>
      <c r="H15" s="416"/>
      <c r="I15" s="419"/>
      <c r="J15" s="420"/>
      <c r="K15" s="416"/>
      <c r="L15" s="398"/>
      <c r="M15" s="400"/>
      <c r="N15" s="386"/>
      <c r="O15" s="422"/>
      <c r="P15" s="388"/>
      <c r="Q15" s="382"/>
      <c r="R15" s="380"/>
      <c r="S15" s="384"/>
      <c r="T15" s="378"/>
      <c r="U15" s="378"/>
      <c r="V15" s="380"/>
    </row>
    <row r="16" spans="1:22" ht="22.5" customHeight="1" x14ac:dyDescent="0.15">
      <c r="A16" s="402">
        <v>5</v>
      </c>
      <c r="B16" s="404">
        <f>基礎情報入力!D46</f>
        <v>0</v>
      </c>
      <c r="C16" s="406">
        <f>ROUNDDOWN('様式3-1-1 ﾛ（診断・要緊急安全確認）'!F85/1000,0)</f>
        <v>0</v>
      </c>
      <c r="D16" s="411">
        <f>ROUNDDOWN('様式3-1-1 ﾛ（診断・要緊急安全確認）'!F86/1000,0)</f>
        <v>0</v>
      </c>
      <c r="E16" s="410" t="s">
        <v>145</v>
      </c>
      <c r="F16" s="380">
        <f>IF((D16&lt;=C16),D16,C16)</f>
        <v>0</v>
      </c>
      <c r="G16" s="413">
        <f>ROUNDDOWN(基礎情報入力!D53/1000,0)</f>
        <v>0</v>
      </c>
      <c r="H16" s="414"/>
      <c r="I16" s="417">
        <f>ROUNDDOWN(基礎情報入力!D54/1000,0)</f>
        <v>0</v>
      </c>
      <c r="J16" s="418"/>
      <c r="K16" s="414"/>
      <c r="L16" s="398" t="str">
        <f>IF(ISERROR(G16/F16),"",(G16/F16))</f>
        <v/>
      </c>
      <c r="M16" s="400" t="str">
        <f>IF(ISERROR((1/3)-((G16/F16)/4)),"",((1/3)-((G16/F16)/4)))</f>
        <v/>
      </c>
      <c r="N16" s="386"/>
      <c r="O16" s="421" t="s">
        <v>313</v>
      </c>
      <c r="P16" s="388" t="s">
        <v>145</v>
      </c>
      <c r="Q16" s="382" t="str">
        <f>IF(M16&gt;=1/6,M16,1/6)</f>
        <v/>
      </c>
      <c r="R16" s="380" t="str">
        <f>IF(ISERROR(ROUNDDOWN(F16*Q16,0)),"",(ROUNDDOWN(F16*Q16,0)))</f>
        <v/>
      </c>
      <c r="S16" s="384">
        <f>SUM(I16,R16)</f>
        <v>0</v>
      </c>
      <c r="T16" s="378">
        <f>ROUNDDOWN(F16*1/2,0)</f>
        <v>0</v>
      </c>
      <c r="U16" s="378">
        <f>IF(0&lt;=S16-T16,S16-T16,0)</f>
        <v>0</v>
      </c>
      <c r="V16" s="380" t="str">
        <f>IF(ISERROR(IF(0&lt;=R16-U16,R16-U16,0)),"",(IF(0&lt;=R16-U16,R16-U16,0)))</f>
        <v/>
      </c>
    </row>
    <row r="17" spans="1:22" ht="22.5" customHeight="1" x14ac:dyDescent="0.15">
      <c r="A17" s="402"/>
      <c r="B17" s="404"/>
      <c r="C17" s="406"/>
      <c r="D17" s="412"/>
      <c r="E17" s="410"/>
      <c r="F17" s="380"/>
      <c r="G17" s="415"/>
      <c r="H17" s="416"/>
      <c r="I17" s="419"/>
      <c r="J17" s="420"/>
      <c r="K17" s="416"/>
      <c r="L17" s="398"/>
      <c r="M17" s="400"/>
      <c r="N17" s="386"/>
      <c r="O17" s="422"/>
      <c r="P17" s="388"/>
      <c r="Q17" s="382"/>
      <c r="R17" s="380"/>
      <c r="S17" s="384"/>
      <c r="T17" s="378"/>
      <c r="U17" s="378"/>
      <c r="V17" s="380"/>
    </row>
    <row r="18" spans="1:22" ht="22.5" customHeight="1" x14ac:dyDescent="0.15">
      <c r="A18" s="402">
        <v>6</v>
      </c>
      <c r="B18" s="404">
        <f>基礎情報入力!D55</f>
        <v>0</v>
      </c>
      <c r="C18" s="406">
        <f>ROUNDDOWN('様式3-1-1 ﾛ（診断・要緊急安全確認）'!F102/1000,0)</f>
        <v>0</v>
      </c>
      <c r="D18" s="411">
        <f>ROUNDDOWN('様式3-1-1 ﾛ（診断・要緊急安全確認）'!F103/1000,0)</f>
        <v>0</v>
      </c>
      <c r="E18" s="410" t="s">
        <v>145</v>
      </c>
      <c r="F18" s="380">
        <f>IF((D18&lt;=C18),D18,C18)</f>
        <v>0</v>
      </c>
      <c r="G18" s="413">
        <f>ROUNDDOWN(基礎情報入力!D42/1000,0)</f>
        <v>0</v>
      </c>
      <c r="H18" s="414"/>
      <c r="I18" s="417">
        <f>ROUNDDOWN(基礎情報入力!D63/1000,0)</f>
        <v>0</v>
      </c>
      <c r="J18" s="418"/>
      <c r="K18" s="414"/>
      <c r="L18" s="398" t="str">
        <f>IF(ISERROR(G18/F18),"",(G18/F18))</f>
        <v/>
      </c>
      <c r="M18" s="400" t="str">
        <f>IF(ISERROR((1/3)-((G18/F18)/4)),"",((1/3)-((G18/F18)/4)))</f>
        <v/>
      </c>
      <c r="N18" s="386"/>
      <c r="O18" s="421" t="s">
        <v>313</v>
      </c>
      <c r="P18" s="388" t="s">
        <v>145</v>
      </c>
      <c r="Q18" s="382" t="str">
        <f>IF(M18&gt;=1/6,M18,1/6)</f>
        <v/>
      </c>
      <c r="R18" s="380" t="str">
        <f>IF(ISERROR(ROUNDDOWN(F18*Q18,0)),"",(ROUNDDOWN(F18*Q18,0)))</f>
        <v/>
      </c>
      <c r="S18" s="384">
        <f>SUM(I18,R18)</f>
        <v>0</v>
      </c>
      <c r="T18" s="378">
        <f>ROUNDDOWN(F18*1/2,0)</f>
        <v>0</v>
      </c>
      <c r="U18" s="378">
        <f>IF(0&lt;=S18-T18,S18-T18,0)</f>
        <v>0</v>
      </c>
      <c r="V18" s="380" t="str">
        <f>IF(ISERROR(IF(0&lt;=R18-U18,R18-U18,0)),"",(IF(0&lt;=R18-U18,R18-U18,0)))</f>
        <v/>
      </c>
    </row>
    <row r="19" spans="1:22" ht="22.5" customHeight="1" x14ac:dyDescent="0.15">
      <c r="A19" s="402"/>
      <c r="B19" s="404"/>
      <c r="C19" s="406"/>
      <c r="D19" s="412"/>
      <c r="E19" s="410"/>
      <c r="F19" s="380"/>
      <c r="G19" s="415"/>
      <c r="H19" s="416"/>
      <c r="I19" s="419"/>
      <c r="J19" s="420"/>
      <c r="K19" s="416"/>
      <c r="L19" s="398"/>
      <c r="M19" s="400"/>
      <c r="N19" s="386"/>
      <c r="O19" s="422"/>
      <c r="P19" s="388"/>
      <c r="Q19" s="382"/>
      <c r="R19" s="380"/>
      <c r="S19" s="384"/>
      <c r="T19" s="378"/>
      <c r="U19" s="378"/>
      <c r="V19" s="380"/>
    </row>
    <row r="20" spans="1:22" ht="22.5" customHeight="1" x14ac:dyDescent="0.15">
      <c r="A20" s="402">
        <v>7</v>
      </c>
      <c r="B20" s="404">
        <f>基礎情報入力!D64</f>
        <v>0</v>
      </c>
      <c r="C20" s="406">
        <f>ROUNDDOWN('様式3-1-1 ﾛ（診断・要緊急安全確認）'!F119/1000,0)</f>
        <v>0</v>
      </c>
      <c r="D20" s="411">
        <f>ROUNDDOWN('様式3-1-1 ﾛ（診断・要緊急安全確認）'!F120/1000,0)</f>
        <v>0</v>
      </c>
      <c r="E20" s="410" t="s">
        <v>145</v>
      </c>
      <c r="F20" s="380">
        <f>IF((D20&lt;=C20),D20,C20)</f>
        <v>0</v>
      </c>
      <c r="G20" s="413">
        <f>ROUNDDOWN(基礎情報入力!D51/1000,0)</f>
        <v>0</v>
      </c>
      <c r="H20" s="414"/>
      <c r="I20" s="417">
        <f>ROUNDDOWN(基礎情報入力!D72/1000,0)</f>
        <v>0</v>
      </c>
      <c r="J20" s="418"/>
      <c r="K20" s="414"/>
      <c r="L20" s="398" t="str">
        <f>IF(ISERROR(G20/F20),"",(G20/F20))</f>
        <v/>
      </c>
      <c r="M20" s="400" t="str">
        <f>IF(ISERROR((1/3)-((G20/F20)/4)),"",((1/3)-((G20/F20)/4)))</f>
        <v/>
      </c>
      <c r="N20" s="386"/>
      <c r="O20" s="421" t="s">
        <v>313</v>
      </c>
      <c r="P20" s="388" t="s">
        <v>145</v>
      </c>
      <c r="Q20" s="382" t="str">
        <f>IF(M20&gt;=1/6,M20,1/6)</f>
        <v/>
      </c>
      <c r="R20" s="380" t="str">
        <f>IF(ISERROR(ROUNDDOWN(F20*Q20,0)),"",(ROUNDDOWN(F20*Q20,0)))</f>
        <v/>
      </c>
      <c r="S20" s="384">
        <f>SUM(I20,R20)</f>
        <v>0</v>
      </c>
      <c r="T20" s="378">
        <f>ROUNDDOWN(F20*1/2,0)</f>
        <v>0</v>
      </c>
      <c r="U20" s="378">
        <f>IF(0&lt;=S20-T20,S20-T20,0)</f>
        <v>0</v>
      </c>
      <c r="V20" s="380" t="str">
        <f>IF(ISERROR(IF(0&lt;=R20-U20,R20-U20,0)),"",(IF(0&lt;=R20-U20,R20-U20,0)))</f>
        <v/>
      </c>
    </row>
    <row r="21" spans="1:22" ht="22.5" customHeight="1" x14ac:dyDescent="0.15">
      <c r="A21" s="402"/>
      <c r="B21" s="404"/>
      <c r="C21" s="406"/>
      <c r="D21" s="412"/>
      <c r="E21" s="410"/>
      <c r="F21" s="380"/>
      <c r="G21" s="415"/>
      <c r="H21" s="416"/>
      <c r="I21" s="419"/>
      <c r="J21" s="420"/>
      <c r="K21" s="416"/>
      <c r="L21" s="398"/>
      <c r="M21" s="400"/>
      <c r="N21" s="386"/>
      <c r="O21" s="422"/>
      <c r="P21" s="388"/>
      <c r="Q21" s="382"/>
      <c r="R21" s="380"/>
      <c r="S21" s="384"/>
      <c r="T21" s="378"/>
      <c r="U21" s="378"/>
      <c r="V21" s="380"/>
    </row>
    <row r="22" spans="1:22" ht="22.5" customHeight="1" x14ac:dyDescent="0.15">
      <c r="A22" s="402">
        <v>8</v>
      </c>
      <c r="B22" s="404">
        <f>基礎情報入力!D73</f>
        <v>0</v>
      </c>
      <c r="C22" s="406">
        <f>ROUNDDOWN('様式3-1-1 ﾛ（診断・要緊急安全確認）'!F136/1000,0)</f>
        <v>0</v>
      </c>
      <c r="D22" s="411">
        <f>ROUNDDOWN('様式3-1-1 ﾛ（診断・要緊急安全確認）'!F137/1000,0)</f>
        <v>0</v>
      </c>
      <c r="E22" s="410" t="s">
        <v>145</v>
      </c>
      <c r="F22" s="380">
        <f>IF((D22&lt;=C22),D22,C22)</f>
        <v>0</v>
      </c>
      <c r="G22" s="413">
        <f>ROUNDDOWN(基礎情報入力!D60/1000,0)</f>
        <v>0</v>
      </c>
      <c r="H22" s="414"/>
      <c r="I22" s="417">
        <f>ROUNDDOWN(基礎情報入力!D81/1000,0)</f>
        <v>0</v>
      </c>
      <c r="J22" s="418"/>
      <c r="K22" s="414"/>
      <c r="L22" s="398" t="str">
        <f>IF(ISERROR(G22/F22),"",(G22/F22))</f>
        <v/>
      </c>
      <c r="M22" s="400" t="str">
        <f>IF(ISERROR((1/3)-((G22/F22)/4)),"",((1/3)-((G22/F22)/4)))</f>
        <v/>
      </c>
      <c r="N22" s="386"/>
      <c r="O22" s="421" t="s">
        <v>313</v>
      </c>
      <c r="P22" s="388" t="s">
        <v>145</v>
      </c>
      <c r="Q22" s="382" t="str">
        <f>IF(M22&gt;=1/6,M22,1/6)</f>
        <v/>
      </c>
      <c r="R22" s="380" t="str">
        <f>IF(ISERROR(ROUNDDOWN(F22*Q22,0)),"",(ROUNDDOWN(F22*Q22,0)))</f>
        <v/>
      </c>
      <c r="S22" s="384">
        <f>SUM(I22,R22)</f>
        <v>0</v>
      </c>
      <c r="T22" s="378">
        <f>ROUNDDOWN(F22*1/2,0)</f>
        <v>0</v>
      </c>
      <c r="U22" s="378">
        <f>IF(0&lt;=S22-T22,S22-T22,0)</f>
        <v>0</v>
      </c>
      <c r="V22" s="380" t="str">
        <f>IF(ISERROR(IF(0&lt;=R22-U22,R22-U22,0)),"",(IF(0&lt;=R22-U22,R22-U22,0)))</f>
        <v/>
      </c>
    </row>
    <row r="23" spans="1:22" ht="22.5" customHeight="1" x14ac:dyDescent="0.15">
      <c r="A23" s="402"/>
      <c r="B23" s="404"/>
      <c r="C23" s="406"/>
      <c r="D23" s="412"/>
      <c r="E23" s="410"/>
      <c r="F23" s="380"/>
      <c r="G23" s="415"/>
      <c r="H23" s="416"/>
      <c r="I23" s="419"/>
      <c r="J23" s="420"/>
      <c r="K23" s="416"/>
      <c r="L23" s="398"/>
      <c r="M23" s="400"/>
      <c r="N23" s="386"/>
      <c r="O23" s="422"/>
      <c r="P23" s="388"/>
      <c r="Q23" s="382"/>
      <c r="R23" s="380"/>
      <c r="S23" s="384"/>
      <c r="T23" s="378"/>
      <c r="U23" s="378"/>
      <c r="V23" s="380"/>
    </row>
    <row r="24" spans="1:22" ht="22.5" customHeight="1" x14ac:dyDescent="0.15">
      <c r="A24" s="402">
        <v>9</v>
      </c>
      <c r="B24" s="404">
        <f>基礎情報入力!D82</f>
        <v>0</v>
      </c>
      <c r="C24" s="406">
        <f>ROUNDDOWN('様式3-1-1 ﾛ（診断・要緊急安全確認）'!F153/1000,0)</f>
        <v>0</v>
      </c>
      <c r="D24" s="411">
        <f>ROUNDDOWN('様式3-1-1 ﾛ（診断・要緊急安全確認）'!F154/1000,0)</f>
        <v>0</v>
      </c>
      <c r="E24" s="410" t="s">
        <v>145</v>
      </c>
      <c r="F24" s="380">
        <f>IF((D24&lt;=C24),D24,C24)</f>
        <v>0</v>
      </c>
      <c r="G24" s="413">
        <f>ROUNDDOWN(基礎情報入力!D69/1000,0)</f>
        <v>0</v>
      </c>
      <c r="H24" s="414"/>
      <c r="I24" s="417">
        <f>ROUNDDOWN(基礎情報入力!D90/1000,0)</f>
        <v>0</v>
      </c>
      <c r="J24" s="418"/>
      <c r="K24" s="414"/>
      <c r="L24" s="398" t="str">
        <f>IF(ISERROR(G24/F24),"",(G24/F24))</f>
        <v/>
      </c>
      <c r="M24" s="400" t="str">
        <f>IF(ISERROR((1/3)-((G24/F24)/4)),"",((1/3)-((G24/F24)/4)))</f>
        <v/>
      </c>
      <c r="N24" s="386"/>
      <c r="O24" s="421" t="s">
        <v>313</v>
      </c>
      <c r="P24" s="388" t="s">
        <v>145</v>
      </c>
      <c r="Q24" s="382" t="str">
        <f>IF(M24&gt;=1/6,M24,1/6)</f>
        <v/>
      </c>
      <c r="R24" s="380" t="str">
        <f>IF(ISERROR(ROUNDDOWN(F24*Q24,0)),"",(ROUNDDOWN(F24*Q24,0)))</f>
        <v/>
      </c>
      <c r="S24" s="384">
        <f>SUM(I24,R24)</f>
        <v>0</v>
      </c>
      <c r="T24" s="378">
        <f>ROUNDDOWN(F24*1/2,0)</f>
        <v>0</v>
      </c>
      <c r="U24" s="378">
        <f>IF(0&lt;=S24-T24,S24-T24,0)</f>
        <v>0</v>
      </c>
      <c r="V24" s="380" t="str">
        <f>IF(ISERROR(IF(0&lt;=R24-U24,R24-U24,0)),"",(IF(0&lt;=R24-U24,R24-U24,0)))</f>
        <v/>
      </c>
    </row>
    <row r="25" spans="1:22" ht="22.5" customHeight="1" x14ac:dyDescent="0.15">
      <c r="A25" s="402"/>
      <c r="B25" s="404"/>
      <c r="C25" s="406"/>
      <c r="D25" s="412"/>
      <c r="E25" s="410"/>
      <c r="F25" s="380"/>
      <c r="G25" s="415"/>
      <c r="H25" s="416"/>
      <c r="I25" s="419"/>
      <c r="J25" s="420"/>
      <c r="K25" s="416"/>
      <c r="L25" s="398"/>
      <c r="M25" s="400"/>
      <c r="N25" s="386"/>
      <c r="O25" s="422"/>
      <c r="P25" s="388"/>
      <c r="Q25" s="382"/>
      <c r="R25" s="380"/>
      <c r="S25" s="384"/>
      <c r="T25" s="378"/>
      <c r="U25" s="378"/>
      <c r="V25" s="380"/>
    </row>
    <row r="26" spans="1:22" ht="22.5" customHeight="1" x14ac:dyDescent="0.15">
      <c r="A26" s="402">
        <v>10</v>
      </c>
      <c r="B26" s="404">
        <f>基礎情報入力!D91</f>
        <v>0</v>
      </c>
      <c r="C26" s="406">
        <f>ROUNDDOWN('様式3-1-1 ﾛ（診断・要緊急安全確認）'!F170/1000,0)</f>
        <v>0</v>
      </c>
      <c r="D26" s="411">
        <f>ROUNDDOWN('様式3-1-1 ﾛ（診断・要緊急安全確認）'!F171/1000,0)</f>
        <v>0</v>
      </c>
      <c r="E26" s="410" t="s">
        <v>145</v>
      </c>
      <c r="F26" s="380">
        <f>IF((D26&lt;=C26),D26,C26)</f>
        <v>0</v>
      </c>
      <c r="G26" s="413">
        <f>ROUNDDOWN(基礎情報入力!D88/1000,0)</f>
        <v>0</v>
      </c>
      <c r="H26" s="414"/>
      <c r="I26" s="417">
        <f>ROUNDDOWN(基礎情報入力!D99/1000,0)</f>
        <v>0</v>
      </c>
      <c r="J26" s="418"/>
      <c r="K26" s="414"/>
      <c r="L26" s="398" t="str">
        <f>IF(ISERROR(G26/F26),"",(G26/F26))</f>
        <v/>
      </c>
      <c r="M26" s="400" t="str">
        <f>IF(ISERROR((1/3)-((G26/F26)/4)),"",((1/3)-((G26/F26)/4)))</f>
        <v/>
      </c>
      <c r="N26" s="386"/>
      <c r="O26" s="421" t="s">
        <v>313</v>
      </c>
      <c r="P26" s="388" t="s">
        <v>145</v>
      </c>
      <c r="Q26" s="382" t="str">
        <f>IF(M26&gt;=1/6,M26,1/6)</f>
        <v/>
      </c>
      <c r="R26" s="380" t="str">
        <f>IF(ISERROR(ROUNDDOWN(F26*Q26,0)),"",(ROUNDDOWN(F26*Q26,0)))</f>
        <v/>
      </c>
      <c r="S26" s="384">
        <f>SUM(I26,R26)</f>
        <v>0</v>
      </c>
      <c r="T26" s="378">
        <f>ROUNDDOWN(F26*1/2,0)</f>
        <v>0</v>
      </c>
      <c r="U26" s="378">
        <f>IF(0&lt;=S26-T26,S26-T26,0)</f>
        <v>0</v>
      </c>
      <c r="V26" s="380" t="str">
        <f>IF(ISERROR(IF(0&lt;=R26-U26,R26-U26,0)),"",(IF(0&lt;=R26-U26,R26-U26,0)))</f>
        <v/>
      </c>
    </row>
    <row r="27" spans="1:22" ht="22.5" customHeight="1" thickBot="1" x14ac:dyDescent="0.2">
      <c r="A27" s="424"/>
      <c r="B27" s="404"/>
      <c r="C27" s="406"/>
      <c r="D27" s="412"/>
      <c r="E27" s="425"/>
      <c r="F27" s="423"/>
      <c r="G27" s="415"/>
      <c r="H27" s="416"/>
      <c r="I27" s="419"/>
      <c r="J27" s="420"/>
      <c r="K27" s="416"/>
      <c r="L27" s="495"/>
      <c r="M27" s="496"/>
      <c r="N27" s="497"/>
      <c r="O27" s="422"/>
      <c r="P27" s="494"/>
      <c r="Q27" s="454"/>
      <c r="R27" s="423"/>
      <c r="S27" s="455"/>
      <c r="T27" s="453"/>
      <c r="U27" s="453"/>
      <c r="V27" s="423"/>
    </row>
    <row r="28" spans="1:22"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2"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2" ht="30" customHeight="1" x14ac:dyDescent="0.15"/>
    <row r="31" spans="1:22" x14ac:dyDescent="0.15">
      <c r="F31" s="105" t="s">
        <v>246</v>
      </c>
      <c r="Q31" s="105" t="s">
        <v>319</v>
      </c>
    </row>
    <row r="32" spans="1:22" x14ac:dyDescent="0.15">
      <c r="F32" s="105" t="s">
        <v>323</v>
      </c>
      <c r="Q32" s="105" t="s">
        <v>253</v>
      </c>
    </row>
    <row r="33" spans="6:17" x14ac:dyDescent="0.15">
      <c r="F33" s="157" t="s">
        <v>324</v>
      </c>
      <c r="Q33" s="105" t="s">
        <v>320</v>
      </c>
    </row>
    <row r="34" spans="6:17" x14ac:dyDescent="0.15">
      <c r="F34" s="157" t="s">
        <v>328</v>
      </c>
      <c r="O34" s="105" t="s">
        <v>319</v>
      </c>
    </row>
    <row r="35" spans="6:17" x14ac:dyDescent="0.15">
      <c r="O35" s="105" t="s">
        <v>321</v>
      </c>
    </row>
    <row r="36" spans="6:17" x14ac:dyDescent="0.15">
      <c r="O36" s="105" t="s">
        <v>322</v>
      </c>
    </row>
  </sheetData>
  <mergeCells count="231">
    <mergeCell ref="M28:M29"/>
    <mergeCell ref="N28:N29"/>
    <mergeCell ref="O28:O29"/>
    <mergeCell ref="N24:N25"/>
    <mergeCell ref="O24:O25"/>
    <mergeCell ref="P24:P25"/>
    <mergeCell ref="P26:P27"/>
    <mergeCell ref="P28:P29"/>
    <mergeCell ref="G26:H27"/>
    <mergeCell ref="I26:K27"/>
    <mergeCell ref="L26:L27"/>
    <mergeCell ref="M26:M27"/>
    <mergeCell ref="N26:N27"/>
    <mergeCell ref="O26:O27"/>
    <mergeCell ref="G5:L5"/>
    <mergeCell ref="M5:V5"/>
    <mergeCell ref="G6:K6"/>
    <mergeCell ref="L6:L7"/>
    <mergeCell ref="M6:M7"/>
    <mergeCell ref="N6:N7"/>
    <mergeCell ref="O6:O7"/>
    <mergeCell ref="Q6:Q7"/>
    <mergeCell ref="R6:R7"/>
    <mergeCell ref="T6:T7"/>
    <mergeCell ref="U6:U7"/>
    <mergeCell ref="V6:V7"/>
    <mergeCell ref="P6:P7"/>
    <mergeCell ref="G7:H7"/>
    <mergeCell ref="I7:K7"/>
    <mergeCell ref="S6:S7"/>
    <mergeCell ref="T28:T29"/>
    <mergeCell ref="U28:U29"/>
    <mergeCell ref="V28:V29"/>
    <mergeCell ref="Q28:Q29"/>
    <mergeCell ref="R28:R29"/>
    <mergeCell ref="Q24:Q25"/>
    <mergeCell ref="R24:R25"/>
    <mergeCell ref="S24:S25"/>
    <mergeCell ref="A28:A29"/>
    <mergeCell ref="B28:B29"/>
    <mergeCell ref="C28:C29"/>
    <mergeCell ref="D28:D29"/>
    <mergeCell ref="E28:E29"/>
    <mergeCell ref="F28:F29"/>
    <mergeCell ref="G28:H29"/>
    <mergeCell ref="I28:K29"/>
    <mergeCell ref="L28:L29"/>
    <mergeCell ref="U26:U27"/>
    <mergeCell ref="V26:V27"/>
    <mergeCell ref="Q26:Q27"/>
    <mergeCell ref="R26:R27"/>
    <mergeCell ref="S26:S27"/>
    <mergeCell ref="T26:T27"/>
    <mergeCell ref="S28:S29"/>
    <mergeCell ref="F26:F27"/>
    <mergeCell ref="A26:A27"/>
    <mergeCell ref="B26:B27"/>
    <mergeCell ref="C26:C27"/>
    <mergeCell ref="D26:D27"/>
    <mergeCell ref="E26:E27"/>
    <mergeCell ref="T24:T25"/>
    <mergeCell ref="U24:U25"/>
    <mergeCell ref="V24:V25"/>
    <mergeCell ref="G24:H25"/>
    <mergeCell ref="I24:K25"/>
    <mergeCell ref="L24:L25"/>
    <mergeCell ref="M24:M25"/>
    <mergeCell ref="A24:A25"/>
    <mergeCell ref="B24:B25"/>
    <mergeCell ref="C24:C25"/>
    <mergeCell ref="D24:D25"/>
    <mergeCell ref="E24:E25"/>
    <mergeCell ref="F24:F25"/>
    <mergeCell ref="V22:V23"/>
    <mergeCell ref="Q22:Q23"/>
    <mergeCell ref="R22:R23"/>
    <mergeCell ref="P22:P23"/>
    <mergeCell ref="A22:A23"/>
    <mergeCell ref="B22:B23"/>
    <mergeCell ref="C22:C23"/>
    <mergeCell ref="D22:D23"/>
    <mergeCell ref="E22:E23"/>
    <mergeCell ref="F22:F23"/>
    <mergeCell ref="G22:H23"/>
    <mergeCell ref="I22:K23"/>
    <mergeCell ref="L22:L23"/>
    <mergeCell ref="M22:M23"/>
    <mergeCell ref="N22:N23"/>
    <mergeCell ref="O22:O23"/>
    <mergeCell ref="F20:F21"/>
    <mergeCell ref="A20:A21"/>
    <mergeCell ref="B20:B21"/>
    <mergeCell ref="C20:C21"/>
    <mergeCell ref="D20:D21"/>
    <mergeCell ref="E20:E21"/>
    <mergeCell ref="S22:S23"/>
    <mergeCell ref="T22:T23"/>
    <mergeCell ref="U22:U23"/>
    <mergeCell ref="P20:P21"/>
    <mergeCell ref="G20:H21"/>
    <mergeCell ref="I20:K21"/>
    <mergeCell ref="L20:L21"/>
    <mergeCell ref="M20:M21"/>
    <mergeCell ref="N20:N21"/>
    <mergeCell ref="O20:O21"/>
    <mergeCell ref="V18:V19"/>
    <mergeCell ref="G18:H19"/>
    <mergeCell ref="I18:K19"/>
    <mergeCell ref="L18:L19"/>
    <mergeCell ref="M18:M19"/>
    <mergeCell ref="U20:U21"/>
    <mergeCell ref="V20:V21"/>
    <mergeCell ref="Q20:Q21"/>
    <mergeCell ref="R20:R21"/>
    <mergeCell ref="S20:S21"/>
    <mergeCell ref="T20:T21"/>
    <mergeCell ref="N18:N19"/>
    <mergeCell ref="O18:O19"/>
    <mergeCell ref="P18:P19"/>
    <mergeCell ref="A18:A19"/>
    <mergeCell ref="B18:B19"/>
    <mergeCell ref="C18:C19"/>
    <mergeCell ref="D18:D19"/>
    <mergeCell ref="E18:E19"/>
    <mergeCell ref="F18:F19"/>
    <mergeCell ref="S16:S17"/>
    <mergeCell ref="T16:T17"/>
    <mergeCell ref="U16:U17"/>
    <mergeCell ref="Q18:Q19"/>
    <mergeCell ref="R18:R19"/>
    <mergeCell ref="S18:S19"/>
    <mergeCell ref="T18:T19"/>
    <mergeCell ref="U18:U19"/>
    <mergeCell ref="M16:M17"/>
    <mergeCell ref="N16:N17"/>
    <mergeCell ref="O16:O17"/>
    <mergeCell ref="F14:F15"/>
    <mergeCell ref="A14:A15"/>
    <mergeCell ref="B14:B15"/>
    <mergeCell ref="C14:C15"/>
    <mergeCell ref="D14:D15"/>
    <mergeCell ref="E14:E15"/>
    <mergeCell ref="V16:V17"/>
    <mergeCell ref="Q16:Q17"/>
    <mergeCell ref="R16:R17"/>
    <mergeCell ref="P16:P17"/>
    <mergeCell ref="A16:A17"/>
    <mergeCell ref="B16:B17"/>
    <mergeCell ref="C16:C17"/>
    <mergeCell ref="D16:D17"/>
    <mergeCell ref="E16:E17"/>
    <mergeCell ref="F16:F17"/>
    <mergeCell ref="G16:H17"/>
    <mergeCell ref="I16:K17"/>
    <mergeCell ref="L16:L17"/>
    <mergeCell ref="G14:H15"/>
    <mergeCell ref="I14:K15"/>
    <mergeCell ref="L14:L15"/>
    <mergeCell ref="M14:M15"/>
    <mergeCell ref="N14:N15"/>
    <mergeCell ref="U14:U15"/>
    <mergeCell ref="V14:V15"/>
    <mergeCell ref="Q14:Q15"/>
    <mergeCell ref="R14:R15"/>
    <mergeCell ref="S14:S15"/>
    <mergeCell ref="T14:T15"/>
    <mergeCell ref="O14:O15"/>
    <mergeCell ref="P14:P15"/>
    <mergeCell ref="N12:N13"/>
    <mergeCell ref="O12:O13"/>
    <mergeCell ref="P12:P13"/>
    <mergeCell ref="U12:U13"/>
    <mergeCell ref="M10:M11"/>
    <mergeCell ref="N10:N11"/>
    <mergeCell ref="O10:O11"/>
    <mergeCell ref="P10:P11"/>
    <mergeCell ref="V12:V13"/>
    <mergeCell ref="G12:H13"/>
    <mergeCell ref="I12:K13"/>
    <mergeCell ref="L12:L13"/>
    <mergeCell ref="M12:M13"/>
    <mergeCell ref="V10:V11"/>
    <mergeCell ref="U10:U11"/>
    <mergeCell ref="E8:E9"/>
    <mergeCell ref="A12:A13"/>
    <mergeCell ref="B12:B13"/>
    <mergeCell ref="C12:C13"/>
    <mergeCell ref="D12:D13"/>
    <mergeCell ref="E12:E13"/>
    <mergeCell ref="F12:F13"/>
    <mergeCell ref="S10:S11"/>
    <mergeCell ref="T10:T11"/>
    <mergeCell ref="Q12:Q13"/>
    <mergeCell ref="R12:R13"/>
    <mergeCell ref="S12:S13"/>
    <mergeCell ref="T12:T13"/>
    <mergeCell ref="Q10:Q11"/>
    <mergeCell ref="R10:R11"/>
    <mergeCell ref="A10:A11"/>
    <mergeCell ref="B10:B11"/>
    <mergeCell ref="C10:C11"/>
    <mergeCell ref="D10:D11"/>
    <mergeCell ref="E10:E11"/>
    <mergeCell ref="F10:F11"/>
    <mergeCell ref="G10:H11"/>
    <mergeCell ref="I10:K11"/>
    <mergeCell ref="L10:L11"/>
    <mergeCell ref="A5:A7"/>
    <mergeCell ref="B5:B7"/>
    <mergeCell ref="C5:C7"/>
    <mergeCell ref="D5:D7"/>
    <mergeCell ref="E5:E7"/>
    <mergeCell ref="F5:F7"/>
    <mergeCell ref="U8:U9"/>
    <mergeCell ref="V8:V9"/>
    <mergeCell ref="Q8:Q9"/>
    <mergeCell ref="R8:R9"/>
    <mergeCell ref="S8:S9"/>
    <mergeCell ref="T8:T9"/>
    <mergeCell ref="N8:N9"/>
    <mergeCell ref="O8:O9"/>
    <mergeCell ref="F8:F9"/>
    <mergeCell ref="G8:H9"/>
    <mergeCell ref="I8:K9"/>
    <mergeCell ref="P8:P9"/>
    <mergeCell ref="L8:L9"/>
    <mergeCell ref="M8:M9"/>
    <mergeCell ref="A8:A9"/>
    <mergeCell ref="B8:B9"/>
    <mergeCell ref="C8:C9"/>
    <mergeCell ref="D8:D9"/>
  </mergeCells>
  <phoneticPr fontId="21"/>
  <conditionalFormatting sqref="C10:C27">
    <cfRule type="cellIs" dxfId="14" priority="1" stopIfTrue="1" operator="equal">
      <formula>0</formula>
    </cfRule>
    <cfRule type="cellIs" dxfId="13" priority="2" stopIfTrue="1" operator="equal">
      <formula>0</formula>
    </cfRule>
  </conditionalFormatting>
  <pageMargins left="0.51181102362204722" right="0.11811023622047245" top="0.74803149606299213" bottom="0.55118110236220474" header="0.31496062992125984" footer="0.31496062992125984"/>
  <pageSetup paperSize="9" scale="55" orientation="landscape" r:id="rId1"/>
  <colBreaks count="1" manualBreakCount="1">
    <brk id="22" max="29"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P182"/>
  <sheetViews>
    <sheetView showZeros="0" view="pageBreakPreview" zoomScaleNormal="100" zoomScaleSheetLayoutView="100" workbookViewId="0">
      <selection activeCell="H13" sqref="H13:I13"/>
    </sheetView>
  </sheetViews>
  <sheetFormatPr defaultColWidth="12.625" defaultRowHeight="13.5" x14ac:dyDescent="0.15"/>
  <cols>
    <col min="1" max="2" width="3.625" style="105" customWidth="1"/>
    <col min="3" max="3" width="18.625" style="105" customWidth="1"/>
    <col min="4" max="4" width="12.625" style="105"/>
    <col min="5" max="5" width="3.625" style="105" customWidth="1"/>
    <col min="6" max="6" width="12.625" style="105" customWidth="1"/>
    <col min="7" max="7" width="3.625" style="105" customWidth="1"/>
    <col min="8" max="8" width="9.625" style="105" customWidth="1"/>
    <col min="9" max="10" width="3.625" style="105" customWidth="1"/>
    <col min="11" max="11" width="6.625" style="105" customWidth="1"/>
    <col min="12" max="13" width="12.625" style="105" customWidth="1"/>
    <col min="14" max="14" width="3.625" style="105" customWidth="1"/>
    <col min="15" max="15" width="12.625" style="105" customWidth="1"/>
    <col min="16" max="16" width="3.625" style="105" customWidth="1"/>
    <col min="17" max="22" width="12.625" style="105" customWidth="1"/>
    <col min="23" max="16384" width="12.625" style="105"/>
  </cols>
  <sheetData>
    <row r="1" spans="1:16" ht="30" customHeight="1" x14ac:dyDescent="0.15">
      <c r="A1" s="105" t="s">
        <v>261</v>
      </c>
    </row>
    <row r="2" spans="1:16" ht="15" customHeight="1" x14ac:dyDescent="0.15"/>
    <row r="3" spans="1:16" ht="30" customHeight="1" x14ac:dyDescent="0.15">
      <c r="A3" s="105" t="s">
        <v>274</v>
      </c>
    </row>
    <row r="4" spans="1:16" x14ac:dyDescent="0.15">
      <c r="C4" s="31"/>
      <c r="D4" s="31"/>
      <c r="E4" s="31"/>
      <c r="F4" s="31"/>
      <c r="G4" s="31"/>
      <c r="H4" s="31"/>
      <c r="I4" s="32"/>
      <c r="J4" s="32"/>
      <c r="K4" s="32"/>
      <c r="L4" s="31"/>
    </row>
    <row r="5" spans="1:16" ht="30" customHeight="1" x14ac:dyDescent="0.15">
      <c r="B5" s="100" t="s">
        <v>275</v>
      </c>
      <c r="C5" s="99"/>
      <c r="D5" s="498">
        <f>基礎情報入力!D10</f>
        <v>0</v>
      </c>
      <c r="E5" s="498"/>
      <c r="F5" s="498"/>
      <c r="G5" s="498"/>
      <c r="H5" s="498"/>
      <c r="I5" s="498"/>
      <c r="J5" s="498"/>
      <c r="K5" s="55"/>
      <c r="L5" s="55"/>
      <c r="M5" s="55"/>
    </row>
    <row r="6" spans="1:16" x14ac:dyDescent="0.15">
      <c r="C6" s="31"/>
      <c r="D6" s="31"/>
      <c r="E6" s="31"/>
      <c r="F6" s="31"/>
      <c r="G6" s="31"/>
      <c r="H6" s="31"/>
      <c r="I6" s="32"/>
      <c r="J6" s="32"/>
      <c r="K6" s="32"/>
      <c r="L6" s="31"/>
    </row>
    <row r="7" spans="1:16" ht="30" customHeight="1" x14ac:dyDescent="0.15">
      <c r="C7" s="499" t="s">
        <v>80</v>
      </c>
      <c r="D7" s="500"/>
      <c r="E7" s="501"/>
      <c r="F7" s="49">
        <f>基礎情報入力!D15</f>
        <v>0</v>
      </c>
      <c r="G7" s="38" t="s">
        <v>26</v>
      </c>
      <c r="H7" s="31"/>
      <c r="I7" s="32"/>
      <c r="J7" s="32"/>
      <c r="K7" s="32"/>
      <c r="L7" s="31"/>
    </row>
    <row r="8" spans="1:16" ht="30" customHeight="1" x14ac:dyDescent="0.15">
      <c r="C8" s="31"/>
      <c r="D8" s="31"/>
      <c r="E8" s="31"/>
      <c r="F8" s="31"/>
      <c r="G8" s="31"/>
      <c r="H8" s="31"/>
      <c r="I8" s="32"/>
      <c r="J8" s="32"/>
      <c r="K8" s="32"/>
      <c r="L8" s="31"/>
    </row>
    <row r="9" spans="1:16" ht="30" customHeight="1" x14ac:dyDescent="0.15">
      <c r="C9" s="33"/>
      <c r="D9" s="502" t="s">
        <v>276</v>
      </c>
      <c r="E9" s="503"/>
      <c r="F9" s="502" t="s">
        <v>277</v>
      </c>
      <c r="G9" s="503"/>
      <c r="H9" s="504" t="s">
        <v>278</v>
      </c>
      <c r="I9" s="504"/>
      <c r="J9" s="504"/>
      <c r="K9" s="43"/>
      <c r="L9" s="44"/>
    </row>
    <row r="10" spans="1:16" ht="30" customHeight="1" x14ac:dyDescent="0.15">
      <c r="C10" s="34" t="s">
        <v>225</v>
      </c>
      <c r="D10" s="35">
        <v>3670</v>
      </c>
      <c r="E10" s="36" t="s">
        <v>49</v>
      </c>
      <c r="F10" s="47">
        <f>IF(F7&gt;1000,1000,F7)</f>
        <v>0</v>
      </c>
      <c r="G10" s="37" t="s">
        <v>279</v>
      </c>
      <c r="H10" s="506">
        <f>D10*F10</f>
        <v>0</v>
      </c>
      <c r="I10" s="507"/>
      <c r="J10" s="38" t="s">
        <v>49</v>
      </c>
      <c r="K10" s="42"/>
    </row>
    <row r="11" spans="1:16" ht="30" customHeight="1" x14ac:dyDescent="0.15">
      <c r="C11" s="77" t="s">
        <v>280</v>
      </c>
      <c r="D11" s="35">
        <v>1570</v>
      </c>
      <c r="E11" s="36" t="s">
        <v>49</v>
      </c>
      <c r="F11" s="47">
        <f>IF(F7&gt;2000,1000,IF(F7&gt;1000,F7-1000,0))</f>
        <v>0</v>
      </c>
      <c r="G11" s="37" t="s">
        <v>279</v>
      </c>
      <c r="H11" s="506">
        <f>ROUNDDOWN(D11*F11,0)</f>
        <v>0</v>
      </c>
      <c r="I11" s="507"/>
      <c r="J11" s="38" t="s">
        <v>49</v>
      </c>
      <c r="K11" s="42"/>
    </row>
    <row r="12" spans="1:16" ht="30" customHeight="1" x14ac:dyDescent="0.15">
      <c r="C12" s="34" t="s">
        <v>227</v>
      </c>
      <c r="D12" s="35">
        <v>1050</v>
      </c>
      <c r="E12" s="36" t="s">
        <v>49</v>
      </c>
      <c r="F12" s="47">
        <f>IF(F7&gt;2000,F7-2000,0)</f>
        <v>0</v>
      </c>
      <c r="G12" s="37" t="s">
        <v>279</v>
      </c>
      <c r="H12" s="506">
        <f>ROUNDDOWN(D12*F12,0)</f>
        <v>0</v>
      </c>
      <c r="I12" s="507"/>
      <c r="J12" s="38" t="s">
        <v>49</v>
      </c>
      <c r="K12" s="42"/>
    </row>
    <row r="13" spans="1:16" ht="30" customHeight="1" x14ac:dyDescent="0.15">
      <c r="C13" s="137" t="s">
        <v>228</v>
      </c>
      <c r="D13" s="35"/>
      <c r="E13" s="36"/>
      <c r="F13" s="48">
        <f>SUM(F10:F12)</f>
        <v>0</v>
      </c>
      <c r="G13" s="37" t="s">
        <v>279</v>
      </c>
      <c r="H13" s="506">
        <f>IF(F7=0,0,SUM(H10:H12))</f>
        <v>0</v>
      </c>
      <c r="I13" s="507"/>
      <c r="J13" s="38" t="s">
        <v>49</v>
      </c>
      <c r="K13" s="42"/>
    </row>
    <row r="14" spans="1:16" ht="30" customHeight="1" x14ac:dyDescent="0.15">
      <c r="C14" s="50"/>
      <c r="D14" s="56"/>
      <c r="E14" s="56"/>
      <c r="F14" s="52"/>
      <c r="G14" s="53"/>
      <c r="H14" s="51"/>
      <c r="I14" s="51"/>
      <c r="J14" s="42"/>
      <c r="K14" s="42"/>
      <c r="L14" s="54"/>
      <c r="M14" s="54"/>
      <c r="N14" s="54"/>
      <c r="O14" s="56"/>
      <c r="P14" s="56"/>
    </row>
    <row r="15" spans="1:16" ht="30" customHeight="1" x14ac:dyDescent="0.15">
      <c r="C15" s="511" t="s">
        <v>281</v>
      </c>
      <c r="D15" s="505" t="s">
        <v>282</v>
      </c>
      <c r="E15" s="505"/>
      <c r="F15" s="39">
        <f>H13</f>
        <v>0</v>
      </c>
      <c r="G15" s="40" t="s">
        <v>49</v>
      </c>
      <c r="H15" s="51"/>
      <c r="I15" s="51"/>
      <c r="J15" s="42"/>
      <c r="K15" s="42"/>
      <c r="L15" s="54"/>
      <c r="M15" s="54"/>
      <c r="N15" s="54"/>
      <c r="O15" s="56"/>
      <c r="P15" s="56"/>
    </row>
    <row r="16" spans="1:16" ht="30" customHeight="1" x14ac:dyDescent="0.15">
      <c r="C16" s="512"/>
      <c r="D16" s="505" t="s">
        <v>283</v>
      </c>
      <c r="E16" s="505"/>
      <c r="F16" s="39"/>
      <c r="G16" s="40" t="s">
        <v>49</v>
      </c>
      <c r="H16" s="51"/>
      <c r="I16" s="51"/>
      <c r="J16" s="42"/>
      <c r="K16" s="42"/>
      <c r="L16" s="54"/>
      <c r="M16" s="54"/>
      <c r="N16" s="54"/>
      <c r="O16" s="56"/>
      <c r="P16" s="56"/>
    </row>
    <row r="17" spans="2:16" ht="30" customHeight="1" x14ac:dyDescent="0.15">
      <c r="C17" s="513"/>
      <c r="D17" s="505" t="s">
        <v>284</v>
      </c>
      <c r="E17" s="505"/>
      <c r="F17" s="39">
        <f>F15+F16</f>
        <v>0</v>
      </c>
      <c r="G17" s="40" t="s">
        <v>49</v>
      </c>
      <c r="H17" s="51"/>
      <c r="I17" s="51"/>
      <c r="J17" s="42"/>
      <c r="K17" s="42"/>
      <c r="L17" s="54"/>
      <c r="M17" s="54"/>
      <c r="N17" s="54"/>
      <c r="O17" s="56"/>
      <c r="P17" s="56"/>
    </row>
    <row r="18" spans="2:16" ht="30" customHeight="1" x14ac:dyDescent="0.15">
      <c r="C18" s="514" t="s">
        <v>285</v>
      </c>
      <c r="D18" s="514"/>
      <c r="E18" s="514"/>
      <c r="F18" s="41">
        <f>基礎情報入力!D16</f>
        <v>0</v>
      </c>
      <c r="G18" s="37" t="s">
        <v>49</v>
      </c>
      <c r="H18" s="51"/>
      <c r="I18" s="51"/>
      <c r="J18" s="42"/>
      <c r="K18" s="42"/>
      <c r="L18" s="54"/>
      <c r="M18" s="54"/>
      <c r="N18" s="54"/>
      <c r="O18" s="56"/>
      <c r="P18" s="56"/>
    </row>
    <row r="19" spans="2:16" ht="30" customHeight="1" x14ac:dyDescent="0.15">
      <c r="C19" s="508" t="s">
        <v>286</v>
      </c>
      <c r="D19" s="509"/>
      <c r="E19" s="510"/>
      <c r="F19" s="35">
        <f>IF((F18&lt;=F17),F18,F17)</f>
        <v>0</v>
      </c>
      <c r="G19" s="36" t="s">
        <v>49</v>
      </c>
      <c r="H19" s="51"/>
      <c r="I19" s="51"/>
      <c r="J19" s="42"/>
      <c r="K19" s="42"/>
      <c r="L19" s="54"/>
      <c r="M19" s="54"/>
      <c r="N19" s="54"/>
      <c r="O19" s="56"/>
      <c r="P19" s="56"/>
    </row>
    <row r="20" spans="2:16" ht="30" customHeight="1" x14ac:dyDescent="0.15">
      <c r="C20" s="50"/>
      <c r="D20" s="56"/>
      <c r="E20" s="56"/>
      <c r="F20" s="52"/>
      <c r="G20" s="53"/>
      <c r="H20" s="51"/>
      <c r="I20" s="51"/>
      <c r="J20" s="42"/>
      <c r="K20" s="42"/>
      <c r="L20" s="54"/>
      <c r="M20" s="54"/>
      <c r="N20" s="54"/>
      <c r="O20" s="56"/>
      <c r="P20" s="56"/>
    </row>
    <row r="21" spans="2:16" x14ac:dyDescent="0.15">
      <c r="C21" s="31"/>
      <c r="D21" s="31"/>
      <c r="E21" s="31"/>
      <c r="F21" s="31"/>
      <c r="G21" s="31"/>
      <c r="H21" s="31"/>
      <c r="I21" s="32"/>
      <c r="J21" s="32"/>
      <c r="K21" s="32"/>
      <c r="L21" s="31"/>
    </row>
    <row r="22" spans="2:16" ht="30" customHeight="1" x14ac:dyDescent="0.15">
      <c r="B22" s="100" t="s">
        <v>287</v>
      </c>
      <c r="C22" s="99"/>
      <c r="D22" s="498">
        <f>基礎情報入力!D19</f>
        <v>0</v>
      </c>
      <c r="E22" s="498"/>
      <c r="F22" s="498"/>
      <c r="G22" s="498"/>
      <c r="H22" s="498"/>
      <c r="I22" s="498"/>
      <c r="J22" s="498"/>
      <c r="K22" s="55"/>
      <c r="L22" s="55"/>
      <c r="M22" s="55"/>
    </row>
    <row r="23" spans="2:16" x14ac:dyDescent="0.15">
      <c r="C23" s="31"/>
      <c r="D23" s="31"/>
      <c r="E23" s="31"/>
      <c r="F23" s="31"/>
      <c r="G23" s="31"/>
      <c r="H23" s="31"/>
      <c r="I23" s="32"/>
      <c r="J23" s="32"/>
      <c r="K23" s="32"/>
      <c r="L23" s="31"/>
    </row>
    <row r="24" spans="2:16" ht="30" customHeight="1" x14ac:dyDescent="0.15">
      <c r="C24" s="499" t="s">
        <v>80</v>
      </c>
      <c r="D24" s="500"/>
      <c r="E24" s="501"/>
      <c r="F24" s="49">
        <f>基礎情報入力!D24</f>
        <v>0</v>
      </c>
      <c r="G24" s="38" t="s">
        <v>26</v>
      </c>
      <c r="H24" s="31"/>
      <c r="I24" s="32"/>
      <c r="J24" s="32"/>
      <c r="K24" s="32"/>
      <c r="L24" s="31"/>
    </row>
    <row r="25" spans="2:16" ht="30" customHeight="1" x14ac:dyDescent="0.15">
      <c r="C25" s="31"/>
      <c r="D25" s="31"/>
      <c r="E25" s="31"/>
      <c r="F25" s="31"/>
      <c r="G25" s="31"/>
      <c r="H25" s="31"/>
      <c r="I25" s="32"/>
      <c r="J25" s="32"/>
      <c r="K25" s="32"/>
      <c r="L25" s="31"/>
    </row>
    <row r="26" spans="2:16" ht="30" customHeight="1" x14ac:dyDescent="0.15">
      <c r="C26" s="33"/>
      <c r="D26" s="502" t="s">
        <v>276</v>
      </c>
      <c r="E26" s="503"/>
      <c r="F26" s="502" t="s">
        <v>277</v>
      </c>
      <c r="G26" s="503"/>
      <c r="H26" s="504" t="s">
        <v>278</v>
      </c>
      <c r="I26" s="504"/>
      <c r="J26" s="504"/>
      <c r="K26" s="43"/>
      <c r="L26" s="44"/>
    </row>
    <row r="27" spans="2:16" ht="30" customHeight="1" x14ac:dyDescent="0.15">
      <c r="C27" s="34" t="s">
        <v>225</v>
      </c>
      <c r="D27" s="35">
        <v>3670</v>
      </c>
      <c r="E27" s="36" t="s">
        <v>49</v>
      </c>
      <c r="F27" s="47">
        <f>IF(F24&gt;1000,1000,F24)</f>
        <v>0</v>
      </c>
      <c r="G27" s="37" t="s">
        <v>279</v>
      </c>
      <c r="H27" s="506">
        <f>D27*F27</f>
        <v>0</v>
      </c>
      <c r="I27" s="507"/>
      <c r="J27" s="38" t="s">
        <v>49</v>
      </c>
      <c r="K27" s="42"/>
    </row>
    <row r="28" spans="2:16" ht="30" customHeight="1" x14ac:dyDescent="0.15">
      <c r="C28" s="77" t="s">
        <v>280</v>
      </c>
      <c r="D28" s="35">
        <v>1570</v>
      </c>
      <c r="E28" s="36" t="s">
        <v>49</v>
      </c>
      <c r="F28" s="47">
        <f>IF(F24&gt;2000,1000,IF(F24&gt;1000,F24-1000,0))</f>
        <v>0</v>
      </c>
      <c r="G28" s="37" t="s">
        <v>279</v>
      </c>
      <c r="H28" s="506">
        <f>ROUNDDOWN(D28*F28,0)</f>
        <v>0</v>
      </c>
      <c r="I28" s="507"/>
      <c r="J28" s="38" t="s">
        <v>49</v>
      </c>
      <c r="K28" s="42"/>
    </row>
    <row r="29" spans="2:16" ht="30" customHeight="1" x14ac:dyDescent="0.15">
      <c r="C29" s="34" t="s">
        <v>227</v>
      </c>
      <c r="D29" s="35">
        <v>1050</v>
      </c>
      <c r="E29" s="36" t="s">
        <v>49</v>
      </c>
      <c r="F29" s="47">
        <f>IF(F24&gt;2000,F24-2000,0)</f>
        <v>0</v>
      </c>
      <c r="G29" s="37" t="s">
        <v>279</v>
      </c>
      <c r="H29" s="506">
        <f>ROUNDDOWN(D29*F29,0)</f>
        <v>0</v>
      </c>
      <c r="I29" s="507"/>
      <c r="J29" s="38" t="s">
        <v>49</v>
      </c>
      <c r="K29" s="42"/>
    </row>
    <row r="30" spans="2:16" ht="30" customHeight="1" x14ac:dyDescent="0.15">
      <c r="C30" s="137" t="s">
        <v>228</v>
      </c>
      <c r="D30" s="35"/>
      <c r="E30" s="36"/>
      <c r="F30" s="48">
        <f>SUM(F27:F29)</f>
        <v>0</v>
      </c>
      <c r="G30" s="37" t="s">
        <v>279</v>
      </c>
      <c r="H30" s="506">
        <f>IF(F24=0,0,SUM(H27:H29))</f>
        <v>0</v>
      </c>
      <c r="I30" s="507"/>
      <c r="J30" s="38" t="s">
        <v>49</v>
      </c>
      <c r="K30" s="42"/>
    </row>
    <row r="31" spans="2:16" ht="30" customHeight="1" x14ac:dyDescent="0.15">
      <c r="C31" s="50"/>
      <c r="D31" s="56"/>
      <c r="E31" s="56"/>
      <c r="F31" s="52"/>
      <c r="G31" s="53"/>
      <c r="H31" s="51"/>
      <c r="I31" s="51"/>
      <c r="J31" s="42"/>
      <c r="K31" s="42"/>
      <c r="L31" s="54"/>
      <c r="M31" s="54"/>
      <c r="N31" s="158" t="s">
        <v>319</v>
      </c>
      <c r="O31" s="56"/>
      <c r="P31" s="56"/>
    </row>
    <row r="32" spans="2:16" ht="30" customHeight="1" x14ac:dyDescent="0.15">
      <c r="C32" s="511" t="s">
        <v>281</v>
      </c>
      <c r="D32" s="505" t="s">
        <v>282</v>
      </c>
      <c r="E32" s="505"/>
      <c r="F32" s="39">
        <f>H30</f>
        <v>0</v>
      </c>
      <c r="G32" s="40" t="s">
        <v>49</v>
      </c>
      <c r="H32" s="51"/>
      <c r="I32" s="51"/>
      <c r="J32" s="42"/>
      <c r="K32" s="42"/>
      <c r="L32" s="54"/>
      <c r="M32" s="54"/>
      <c r="N32" s="154" t="s">
        <v>325</v>
      </c>
      <c r="O32" s="159"/>
      <c r="P32" s="56"/>
    </row>
    <row r="33" spans="2:16" ht="30" customHeight="1" x14ac:dyDescent="0.15">
      <c r="C33" s="512"/>
      <c r="D33" s="505" t="s">
        <v>283</v>
      </c>
      <c r="E33" s="505"/>
      <c r="F33" s="39"/>
      <c r="G33" s="40" t="s">
        <v>49</v>
      </c>
      <c r="H33" s="51"/>
      <c r="I33" s="51"/>
      <c r="J33" s="42"/>
      <c r="K33" s="42"/>
      <c r="L33" s="54"/>
      <c r="M33" s="54"/>
      <c r="N33" s="160" t="s">
        <v>326</v>
      </c>
      <c r="O33" s="56"/>
      <c r="P33" s="56"/>
    </row>
    <row r="34" spans="2:16" ht="30" customHeight="1" x14ac:dyDescent="0.15">
      <c r="C34" s="513"/>
      <c r="D34" s="505" t="s">
        <v>284</v>
      </c>
      <c r="E34" s="505"/>
      <c r="F34" s="39">
        <f>F32+F33</f>
        <v>0</v>
      </c>
      <c r="G34" s="40" t="s">
        <v>49</v>
      </c>
      <c r="H34" s="51"/>
      <c r="I34" s="51"/>
      <c r="J34" s="42"/>
      <c r="K34" s="42"/>
      <c r="L34" s="54"/>
      <c r="M34" s="54"/>
      <c r="N34" s="161" t="s">
        <v>327</v>
      </c>
      <c r="O34" s="56"/>
      <c r="P34" s="56"/>
    </row>
    <row r="35" spans="2:16" ht="30" customHeight="1" x14ac:dyDescent="0.15">
      <c r="C35" s="514" t="s">
        <v>285</v>
      </c>
      <c r="D35" s="514"/>
      <c r="E35" s="514"/>
      <c r="F35" s="41">
        <f>基礎情報入力!D25</f>
        <v>0</v>
      </c>
      <c r="G35" s="37" t="s">
        <v>49</v>
      </c>
      <c r="H35" s="51"/>
      <c r="I35" s="51"/>
      <c r="J35" s="42"/>
      <c r="K35" s="42"/>
      <c r="L35" s="54"/>
      <c r="M35" s="54"/>
      <c r="N35" s="54"/>
      <c r="O35" s="56"/>
      <c r="P35" s="56"/>
    </row>
    <row r="36" spans="2:16" ht="30" customHeight="1" x14ac:dyDescent="0.15">
      <c r="C36" s="508" t="s">
        <v>286</v>
      </c>
      <c r="D36" s="509"/>
      <c r="E36" s="510"/>
      <c r="F36" s="35">
        <f>IF((F35&lt;=F34),F35,F34)</f>
        <v>0</v>
      </c>
      <c r="G36" s="36" t="s">
        <v>49</v>
      </c>
      <c r="H36" s="51"/>
      <c r="I36" s="51"/>
      <c r="J36" s="42"/>
      <c r="K36" s="42"/>
      <c r="L36" s="54"/>
      <c r="M36" s="54"/>
      <c r="N36" s="54"/>
      <c r="O36" s="56"/>
      <c r="P36" s="56"/>
    </row>
    <row r="37" spans="2:16" ht="30" customHeight="1" x14ac:dyDescent="0.15">
      <c r="C37" s="50"/>
      <c r="D37" s="56"/>
      <c r="E37" s="56"/>
      <c r="F37" s="52"/>
      <c r="G37" s="53"/>
      <c r="H37" s="51"/>
      <c r="I37" s="51"/>
      <c r="J37" s="42"/>
      <c r="K37" s="42"/>
      <c r="L37" s="54"/>
      <c r="M37" s="54"/>
      <c r="N37" s="54"/>
      <c r="O37" s="56"/>
      <c r="P37" s="56"/>
    </row>
    <row r="38" spans="2:16" x14ac:dyDescent="0.15">
      <c r="C38" s="31"/>
      <c r="D38" s="31"/>
      <c r="E38" s="31"/>
      <c r="F38" s="31"/>
      <c r="G38" s="31"/>
      <c r="H38" s="31"/>
      <c r="I38" s="32"/>
      <c r="J38" s="32"/>
      <c r="K38" s="32"/>
      <c r="L38" s="31"/>
    </row>
    <row r="39" spans="2:16" ht="30" customHeight="1" x14ac:dyDescent="0.15">
      <c r="B39" s="100" t="s">
        <v>288</v>
      </c>
      <c r="C39" s="99"/>
      <c r="D39" s="498">
        <f>基礎情報入力!D28</f>
        <v>0</v>
      </c>
      <c r="E39" s="498"/>
      <c r="F39" s="498"/>
      <c r="G39" s="498"/>
      <c r="H39" s="498"/>
      <c r="I39" s="498"/>
      <c r="J39" s="498"/>
      <c r="K39" s="55"/>
      <c r="L39" s="55"/>
      <c r="M39" s="55"/>
    </row>
    <row r="40" spans="2:16" x14ac:dyDescent="0.15">
      <c r="C40" s="31"/>
      <c r="D40" s="31"/>
      <c r="E40" s="31"/>
      <c r="F40" s="31"/>
      <c r="G40" s="31"/>
      <c r="H40" s="31"/>
      <c r="I40" s="32"/>
      <c r="J40" s="32"/>
      <c r="K40" s="32"/>
      <c r="L40" s="31"/>
    </row>
    <row r="41" spans="2:16" ht="30" customHeight="1" x14ac:dyDescent="0.15">
      <c r="C41" s="499" t="s">
        <v>80</v>
      </c>
      <c r="D41" s="500"/>
      <c r="E41" s="501"/>
      <c r="F41" s="49">
        <f>基礎情報入力!D33</f>
        <v>0</v>
      </c>
      <c r="G41" s="38" t="s">
        <v>26</v>
      </c>
      <c r="H41" s="31"/>
      <c r="I41" s="32"/>
      <c r="J41" s="32"/>
      <c r="K41" s="32"/>
      <c r="L41" s="31"/>
    </row>
    <row r="42" spans="2:16" ht="30" customHeight="1" x14ac:dyDescent="0.15">
      <c r="C42" s="31"/>
      <c r="D42" s="31"/>
      <c r="E42" s="31"/>
      <c r="F42" s="31"/>
      <c r="G42" s="31"/>
      <c r="H42" s="31"/>
      <c r="I42" s="32"/>
      <c r="J42" s="32"/>
      <c r="K42" s="32"/>
      <c r="L42" s="31"/>
    </row>
    <row r="43" spans="2:16" ht="30" customHeight="1" x14ac:dyDescent="0.15">
      <c r="C43" s="33"/>
      <c r="D43" s="502" t="s">
        <v>276</v>
      </c>
      <c r="E43" s="503"/>
      <c r="F43" s="502" t="s">
        <v>277</v>
      </c>
      <c r="G43" s="503"/>
      <c r="H43" s="504" t="s">
        <v>278</v>
      </c>
      <c r="I43" s="504"/>
      <c r="J43" s="504"/>
      <c r="K43" s="43"/>
      <c r="L43" s="44"/>
    </row>
    <row r="44" spans="2:16" ht="30" customHeight="1" x14ac:dyDescent="0.15">
      <c r="C44" s="34" t="s">
        <v>225</v>
      </c>
      <c r="D44" s="35">
        <v>3670</v>
      </c>
      <c r="E44" s="36" t="s">
        <v>49</v>
      </c>
      <c r="F44" s="47">
        <f>IF(F41&gt;1000,1000,F41)</f>
        <v>0</v>
      </c>
      <c r="G44" s="37" t="s">
        <v>279</v>
      </c>
      <c r="H44" s="506">
        <f>D44*F44</f>
        <v>0</v>
      </c>
      <c r="I44" s="507"/>
      <c r="J44" s="38" t="s">
        <v>49</v>
      </c>
      <c r="K44" s="42"/>
    </row>
    <row r="45" spans="2:16" ht="30" customHeight="1" x14ac:dyDescent="0.15">
      <c r="C45" s="77" t="s">
        <v>280</v>
      </c>
      <c r="D45" s="35">
        <v>1570</v>
      </c>
      <c r="E45" s="36" t="s">
        <v>49</v>
      </c>
      <c r="F45" s="47">
        <f>IF(F41&gt;2000,1000,IF(F41&gt;1000,F41-1000,0))</f>
        <v>0</v>
      </c>
      <c r="G45" s="37" t="s">
        <v>279</v>
      </c>
      <c r="H45" s="506">
        <f>ROUNDDOWN(D45*F45,0)</f>
        <v>0</v>
      </c>
      <c r="I45" s="507"/>
      <c r="J45" s="38" t="s">
        <v>49</v>
      </c>
      <c r="K45" s="42"/>
    </row>
    <row r="46" spans="2:16" ht="30" customHeight="1" x14ac:dyDescent="0.15">
      <c r="C46" s="34" t="s">
        <v>227</v>
      </c>
      <c r="D46" s="35">
        <v>1050</v>
      </c>
      <c r="E46" s="36" t="s">
        <v>49</v>
      </c>
      <c r="F46" s="47">
        <f>IF(F41&gt;2000,F41-2000,0)</f>
        <v>0</v>
      </c>
      <c r="G46" s="37" t="s">
        <v>279</v>
      </c>
      <c r="H46" s="506">
        <f>ROUNDDOWN(D46*F46,0)</f>
        <v>0</v>
      </c>
      <c r="I46" s="507"/>
      <c r="J46" s="38" t="s">
        <v>49</v>
      </c>
      <c r="K46" s="42"/>
    </row>
    <row r="47" spans="2:16" ht="30" customHeight="1" x14ac:dyDescent="0.15">
      <c r="C47" s="137" t="s">
        <v>228</v>
      </c>
      <c r="D47" s="35"/>
      <c r="E47" s="36"/>
      <c r="F47" s="48">
        <f>SUM(F44:F46)</f>
        <v>0</v>
      </c>
      <c r="G47" s="37" t="s">
        <v>279</v>
      </c>
      <c r="H47" s="506">
        <f>IF(F41=0,0,SUM(H44:H46))</f>
        <v>0</v>
      </c>
      <c r="I47" s="507"/>
      <c r="J47" s="38" t="s">
        <v>49</v>
      </c>
      <c r="K47" s="42"/>
    </row>
    <row r="48" spans="2:16" ht="30" customHeight="1" x14ac:dyDescent="0.15">
      <c r="C48" s="50"/>
      <c r="D48" s="56"/>
      <c r="E48" s="56"/>
      <c r="F48" s="52"/>
      <c r="G48" s="53"/>
      <c r="H48" s="51"/>
      <c r="I48" s="51"/>
      <c r="J48" s="42"/>
      <c r="K48" s="42"/>
      <c r="L48" s="54"/>
      <c r="M48" s="54"/>
      <c r="N48" s="54"/>
      <c r="O48" s="56"/>
      <c r="P48" s="56"/>
    </row>
    <row r="49" spans="2:16" ht="30" customHeight="1" x14ac:dyDescent="0.15">
      <c r="C49" s="511" t="s">
        <v>281</v>
      </c>
      <c r="D49" s="505" t="s">
        <v>282</v>
      </c>
      <c r="E49" s="505"/>
      <c r="F49" s="39">
        <f>H47</f>
        <v>0</v>
      </c>
      <c r="G49" s="40" t="s">
        <v>49</v>
      </c>
      <c r="H49" s="51"/>
      <c r="I49" s="51"/>
      <c r="J49" s="42"/>
      <c r="K49" s="42"/>
      <c r="L49" s="54"/>
      <c r="M49" s="54"/>
      <c r="N49" s="54"/>
      <c r="O49" s="56"/>
      <c r="P49" s="56"/>
    </row>
    <row r="50" spans="2:16" ht="30" customHeight="1" x14ac:dyDescent="0.15">
      <c r="C50" s="512"/>
      <c r="D50" s="505" t="s">
        <v>283</v>
      </c>
      <c r="E50" s="505"/>
      <c r="F50" s="39"/>
      <c r="G50" s="40" t="s">
        <v>49</v>
      </c>
      <c r="H50" s="51"/>
      <c r="I50" s="51"/>
      <c r="J50" s="42"/>
      <c r="K50" s="42"/>
      <c r="L50" s="54"/>
      <c r="M50" s="54"/>
      <c r="N50" s="54"/>
      <c r="O50" s="56"/>
      <c r="P50" s="56"/>
    </row>
    <row r="51" spans="2:16" ht="30" customHeight="1" x14ac:dyDescent="0.15">
      <c r="C51" s="513"/>
      <c r="D51" s="505" t="s">
        <v>284</v>
      </c>
      <c r="E51" s="505"/>
      <c r="F51" s="39">
        <f>F49+F50</f>
        <v>0</v>
      </c>
      <c r="G51" s="40" t="s">
        <v>49</v>
      </c>
      <c r="H51" s="51"/>
      <c r="I51" s="51"/>
      <c r="J51" s="42"/>
      <c r="K51" s="42"/>
      <c r="L51" s="54"/>
      <c r="M51" s="54"/>
      <c r="N51" s="54"/>
      <c r="O51" s="56"/>
      <c r="P51" s="56"/>
    </row>
    <row r="52" spans="2:16" ht="30" customHeight="1" x14ac:dyDescent="0.15">
      <c r="C52" s="514" t="s">
        <v>285</v>
      </c>
      <c r="D52" s="514"/>
      <c r="E52" s="514"/>
      <c r="F52" s="41">
        <f>基礎情報入力!D34</f>
        <v>0</v>
      </c>
      <c r="G52" s="37" t="s">
        <v>49</v>
      </c>
      <c r="H52" s="51"/>
      <c r="I52" s="51"/>
      <c r="J52" s="42"/>
      <c r="K52" s="42"/>
      <c r="L52" s="54"/>
      <c r="M52" s="54"/>
      <c r="N52" s="54"/>
      <c r="O52" s="56"/>
      <c r="P52" s="56"/>
    </row>
    <row r="53" spans="2:16" ht="30" customHeight="1" x14ac:dyDescent="0.15">
      <c r="C53" s="508" t="s">
        <v>286</v>
      </c>
      <c r="D53" s="509"/>
      <c r="E53" s="510"/>
      <c r="F53" s="35">
        <f>IF((F52&lt;=F51),F52,F51)</f>
        <v>0</v>
      </c>
      <c r="G53" s="36" t="s">
        <v>49</v>
      </c>
      <c r="H53" s="51"/>
      <c r="I53" s="51"/>
      <c r="J53" s="42"/>
      <c r="K53" s="42"/>
      <c r="L53" s="54"/>
      <c r="M53" s="54"/>
      <c r="N53" s="54"/>
      <c r="O53" s="56"/>
      <c r="P53" s="56"/>
    </row>
    <row r="54" spans="2:16" ht="30" customHeight="1" x14ac:dyDescent="0.15">
      <c r="C54" s="50"/>
      <c r="D54" s="56"/>
      <c r="E54" s="56"/>
      <c r="F54" s="52"/>
      <c r="G54" s="53"/>
      <c r="H54" s="51"/>
      <c r="I54" s="51"/>
      <c r="J54" s="42"/>
      <c r="K54" s="42"/>
      <c r="L54" s="54"/>
      <c r="M54" s="54"/>
      <c r="N54" s="54"/>
      <c r="O54" s="56"/>
      <c r="P54" s="56"/>
    </row>
    <row r="55" spans="2:16" x14ac:dyDescent="0.15">
      <c r="C55" s="31"/>
      <c r="D55" s="31"/>
      <c r="E55" s="31"/>
      <c r="F55" s="31"/>
      <c r="G55" s="31"/>
      <c r="H55" s="31"/>
      <c r="I55" s="32"/>
      <c r="J55" s="32"/>
      <c r="K55" s="32"/>
      <c r="L55" s="31"/>
    </row>
    <row r="56" spans="2:16" ht="30" customHeight="1" x14ac:dyDescent="0.15">
      <c r="B56" s="100" t="s">
        <v>289</v>
      </c>
      <c r="C56" s="99"/>
      <c r="D56" s="498">
        <f>基礎情報入力!D37</f>
        <v>0</v>
      </c>
      <c r="E56" s="498"/>
      <c r="F56" s="498"/>
      <c r="G56" s="498"/>
      <c r="H56" s="498"/>
      <c r="I56" s="498"/>
      <c r="J56" s="498"/>
      <c r="K56" s="55"/>
      <c r="L56" s="55"/>
      <c r="M56" s="55"/>
    </row>
    <row r="57" spans="2:16" x14ac:dyDescent="0.15">
      <c r="C57" s="31"/>
      <c r="D57" s="31"/>
      <c r="E57" s="31"/>
      <c r="F57" s="31"/>
      <c r="G57" s="31"/>
      <c r="H57" s="31"/>
      <c r="I57" s="32"/>
      <c r="J57" s="32"/>
      <c r="K57" s="32"/>
      <c r="L57" s="31"/>
    </row>
    <row r="58" spans="2:16" ht="30" customHeight="1" x14ac:dyDescent="0.15">
      <c r="C58" s="499" t="s">
        <v>80</v>
      </c>
      <c r="D58" s="500"/>
      <c r="E58" s="501"/>
      <c r="F58" s="49">
        <f>基礎情報入力!D42</f>
        <v>0</v>
      </c>
      <c r="G58" s="38" t="s">
        <v>290</v>
      </c>
      <c r="H58" s="31"/>
      <c r="I58" s="32"/>
      <c r="J58" s="32"/>
      <c r="K58" s="32"/>
      <c r="L58" s="31"/>
    </row>
    <row r="59" spans="2:16" ht="30" customHeight="1" x14ac:dyDescent="0.15">
      <c r="C59" s="31"/>
      <c r="D59" s="31"/>
      <c r="E59" s="31"/>
      <c r="F59" s="31"/>
      <c r="G59" s="31"/>
      <c r="H59" s="31"/>
      <c r="I59" s="32"/>
      <c r="J59" s="32"/>
      <c r="K59" s="32"/>
      <c r="L59" s="31"/>
    </row>
    <row r="60" spans="2:16" ht="30" customHeight="1" x14ac:dyDescent="0.15">
      <c r="C60" s="33"/>
      <c r="D60" s="502" t="s">
        <v>276</v>
      </c>
      <c r="E60" s="503"/>
      <c r="F60" s="502" t="s">
        <v>277</v>
      </c>
      <c r="G60" s="503"/>
      <c r="H60" s="504" t="s">
        <v>278</v>
      </c>
      <c r="I60" s="504"/>
      <c r="J60" s="504"/>
      <c r="K60" s="43"/>
      <c r="L60" s="44"/>
    </row>
    <row r="61" spans="2:16" ht="30" customHeight="1" x14ac:dyDescent="0.15">
      <c r="C61" s="34" t="s">
        <v>225</v>
      </c>
      <c r="D61" s="35">
        <v>3670</v>
      </c>
      <c r="E61" s="36" t="s">
        <v>49</v>
      </c>
      <c r="F61" s="47">
        <f>IF(F58&gt;1000,1000,F58)</f>
        <v>0</v>
      </c>
      <c r="G61" s="37" t="s">
        <v>279</v>
      </c>
      <c r="H61" s="506">
        <f>D61*F61</f>
        <v>0</v>
      </c>
      <c r="I61" s="507"/>
      <c r="J61" s="38" t="s">
        <v>49</v>
      </c>
      <c r="K61" s="42"/>
    </row>
    <row r="62" spans="2:16" ht="30" customHeight="1" x14ac:dyDescent="0.15">
      <c r="C62" s="77" t="s">
        <v>280</v>
      </c>
      <c r="D62" s="35">
        <v>1570</v>
      </c>
      <c r="E62" s="36" t="s">
        <v>49</v>
      </c>
      <c r="F62" s="47">
        <f>IF(F58&gt;2000,1000,IF(F58&gt;1000,F58-1000,0))</f>
        <v>0</v>
      </c>
      <c r="G62" s="37" t="s">
        <v>279</v>
      </c>
      <c r="H62" s="506">
        <f>ROUNDDOWN(D62*F62,0)</f>
        <v>0</v>
      </c>
      <c r="I62" s="507"/>
      <c r="J62" s="38" t="s">
        <v>49</v>
      </c>
      <c r="K62" s="42"/>
    </row>
    <row r="63" spans="2:16" ht="30" customHeight="1" x14ac:dyDescent="0.15">
      <c r="C63" s="34" t="s">
        <v>227</v>
      </c>
      <c r="D63" s="35">
        <v>1050</v>
      </c>
      <c r="E63" s="36" t="s">
        <v>49</v>
      </c>
      <c r="F63" s="47">
        <f>IF(F58&gt;2000,F58-2000,0)</f>
        <v>0</v>
      </c>
      <c r="G63" s="37" t="s">
        <v>279</v>
      </c>
      <c r="H63" s="506">
        <f>ROUNDDOWN(D63*F63,0)</f>
        <v>0</v>
      </c>
      <c r="I63" s="507"/>
      <c r="J63" s="38" t="s">
        <v>49</v>
      </c>
      <c r="K63" s="42"/>
    </row>
    <row r="64" spans="2:16" ht="30" customHeight="1" x14ac:dyDescent="0.15">
      <c r="C64" s="137" t="s">
        <v>228</v>
      </c>
      <c r="D64" s="35"/>
      <c r="E64" s="36"/>
      <c r="F64" s="48">
        <f>SUM(F61:F63)</f>
        <v>0</v>
      </c>
      <c r="G64" s="37" t="s">
        <v>279</v>
      </c>
      <c r="H64" s="506">
        <f>IF(F58=0,0,SUM(H61:H63))</f>
        <v>0</v>
      </c>
      <c r="I64" s="507"/>
      <c r="J64" s="38" t="s">
        <v>49</v>
      </c>
      <c r="K64" s="42"/>
    </row>
    <row r="65" spans="2:16" ht="30" customHeight="1" x14ac:dyDescent="0.15">
      <c r="C65" s="50"/>
      <c r="D65" s="56"/>
      <c r="E65" s="56"/>
      <c r="F65" s="52"/>
      <c r="G65" s="53"/>
      <c r="H65" s="51"/>
      <c r="I65" s="51"/>
      <c r="J65" s="42"/>
      <c r="K65" s="42"/>
      <c r="L65" s="54"/>
      <c r="M65" s="54"/>
      <c r="N65" s="54"/>
      <c r="O65" s="56"/>
      <c r="P65" s="56"/>
    </row>
    <row r="66" spans="2:16" ht="30" customHeight="1" x14ac:dyDescent="0.15">
      <c r="C66" s="511" t="s">
        <v>281</v>
      </c>
      <c r="D66" s="505" t="s">
        <v>282</v>
      </c>
      <c r="E66" s="505"/>
      <c r="F66" s="39">
        <f>H64</f>
        <v>0</v>
      </c>
      <c r="G66" s="40" t="s">
        <v>49</v>
      </c>
      <c r="H66" s="51"/>
      <c r="I66" s="51"/>
      <c r="J66" s="42"/>
      <c r="K66" s="42"/>
      <c r="L66" s="54"/>
      <c r="M66" s="54"/>
      <c r="N66" s="54"/>
      <c r="O66" s="56"/>
      <c r="P66" s="56"/>
    </row>
    <row r="67" spans="2:16" ht="30" customHeight="1" x14ac:dyDescent="0.15">
      <c r="C67" s="512"/>
      <c r="D67" s="505" t="s">
        <v>283</v>
      </c>
      <c r="E67" s="505"/>
      <c r="F67" s="39"/>
      <c r="G67" s="40" t="s">
        <v>49</v>
      </c>
      <c r="H67" s="51"/>
      <c r="I67" s="51"/>
      <c r="J67" s="42"/>
      <c r="K67" s="42"/>
      <c r="L67" s="54"/>
      <c r="M67" s="54"/>
      <c r="N67" s="54"/>
      <c r="O67" s="56"/>
      <c r="P67" s="56"/>
    </row>
    <row r="68" spans="2:16" ht="30" customHeight="1" x14ac:dyDescent="0.15">
      <c r="C68" s="513"/>
      <c r="D68" s="505" t="s">
        <v>284</v>
      </c>
      <c r="E68" s="505"/>
      <c r="F68" s="39">
        <f>F66+F67</f>
        <v>0</v>
      </c>
      <c r="G68" s="40" t="s">
        <v>49</v>
      </c>
      <c r="H68" s="51"/>
      <c r="I68" s="51"/>
      <c r="J68" s="42"/>
      <c r="K68" s="42"/>
      <c r="L68" s="54"/>
      <c r="M68" s="54"/>
      <c r="N68" s="54"/>
      <c r="O68" s="56"/>
      <c r="P68" s="56"/>
    </row>
    <row r="69" spans="2:16" ht="30" customHeight="1" x14ac:dyDescent="0.15">
      <c r="C69" s="514" t="s">
        <v>285</v>
      </c>
      <c r="D69" s="514"/>
      <c r="E69" s="514"/>
      <c r="F69" s="41">
        <f>基礎情報入力!D43</f>
        <v>0</v>
      </c>
      <c r="G69" s="37" t="s">
        <v>49</v>
      </c>
      <c r="H69" s="51"/>
      <c r="I69" s="51"/>
      <c r="J69" s="42"/>
      <c r="K69" s="42"/>
      <c r="L69" s="54"/>
      <c r="M69" s="54"/>
      <c r="N69" s="54"/>
      <c r="O69" s="56"/>
      <c r="P69" s="56"/>
    </row>
    <row r="70" spans="2:16" ht="30" customHeight="1" x14ac:dyDescent="0.15">
      <c r="C70" s="508" t="s">
        <v>286</v>
      </c>
      <c r="D70" s="509"/>
      <c r="E70" s="510"/>
      <c r="F70" s="35">
        <f>IF((F69&lt;=F68),F69,F68)</f>
        <v>0</v>
      </c>
      <c r="G70" s="36" t="s">
        <v>49</v>
      </c>
      <c r="H70" s="51"/>
      <c r="I70" s="51"/>
      <c r="J70" s="42"/>
      <c r="K70" s="42"/>
      <c r="L70" s="54"/>
      <c r="M70" s="54"/>
      <c r="N70" s="54"/>
      <c r="O70" s="56"/>
      <c r="P70" s="56"/>
    </row>
    <row r="71" spans="2:16" ht="30" customHeight="1" x14ac:dyDescent="0.15">
      <c r="C71" s="50"/>
      <c r="D71" s="56"/>
      <c r="E71" s="56"/>
      <c r="F71" s="52"/>
      <c r="G71" s="53"/>
      <c r="H71" s="51"/>
      <c r="I71" s="51"/>
      <c r="J71" s="42"/>
      <c r="K71" s="42"/>
      <c r="L71" s="54"/>
      <c r="M71" s="54"/>
      <c r="N71" s="54"/>
      <c r="O71" s="56"/>
      <c r="P71" s="56"/>
    </row>
    <row r="72" spans="2:16" x14ac:dyDescent="0.15">
      <c r="C72" s="31"/>
      <c r="D72" s="31"/>
      <c r="E72" s="31"/>
      <c r="F72" s="31"/>
      <c r="G72" s="31"/>
      <c r="H72" s="31"/>
      <c r="I72" s="32"/>
      <c r="J72" s="32"/>
      <c r="K72" s="32"/>
      <c r="L72" s="31"/>
    </row>
    <row r="73" spans="2:16" ht="30" customHeight="1" x14ac:dyDescent="0.15">
      <c r="B73" s="100" t="s">
        <v>291</v>
      </c>
      <c r="C73" s="99"/>
      <c r="D73" s="498">
        <f>基礎情報入力!D46</f>
        <v>0</v>
      </c>
      <c r="E73" s="498"/>
      <c r="F73" s="498"/>
      <c r="G73" s="498"/>
      <c r="H73" s="498"/>
      <c r="I73" s="498"/>
      <c r="J73" s="498"/>
      <c r="K73" s="55"/>
      <c r="L73" s="55"/>
      <c r="M73" s="55"/>
    </row>
    <row r="74" spans="2:16" x14ac:dyDescent="0.15">
      <c r="C74" s="31"/>
      <c r="D74" s="31"/>
      <c r="E74" s="31"/>
      <c r="F74" s="31"/>
      <c r="G74" s="31"/>
      <c r="H74" s="31"/>
      <c r="I74" s="32"/>
      <c r="J74" s="32"/>
      <c r="K74" s="32"/>
      <c r="L74" s="31"/>
    </row>
    <row r="75" spans="2:16" ht="30" customHeight="1" x14ac:dyDescent="0.15">
      <c r="C75" s="499" t="s">
        <v>80</v>
      </c>
      <c r="D75" s="500"/>
      <c r="E75" s="501"/>
      <c r="F75" s="49">
        <f>基礎情報入力!D51</f>
        <v>0</v>
      </c>
      <c r="G75" s="38" t="s">
        <v>26</v>
      </c>
      <c r="H75" s="31"/>
      <c r="I75" s="32"/>
      <c r="J75" s="32"/>
      <c r="K75" s="32"/>
      <c r="L75" s="31"/>
    </row>
    <row r="76" spans="2:16" ht="30" customHeight="1" x14ac:dyDescent="0.15">
      <c r="C76" s="31"/>
      <c r="D76" s="31"/>
      <c r="E76" s="31"/>
      <c r="F76" s="31"/>
      <c r="G76" s="31"/>
      <c r="H76" s="31"/>
      <c r="I76" s="32"/>
      <c r="J76" s="32"/>
      <c r="K76" s="32"/>
      <c r="L76" s="31"/>
    </row>
    <row r="77" spans="2:16" ht="30" customHeight="1" x14ac:dyDescent="0.15">
      <c r="C77" s="33"/>
      <c r="D77" s="502" t="s">
        <v>276</v>
      </c>
      <c r="E77" s="503"/>
      <c r="F77" s="502" t="s">
        <v>277</v>
      </c>
      <c r="G77" s="503"/>
      <c r="H77" s="504" t="s">
        <v>278</v>
      </c>
      <c r="I77" s="504"/>
      <c r="J77" s="504"/>
      <c r="K77" s="43"/>
      <c r="L77" s="44"/>
    </row>
    <row r="78" spans="2:16" ht="30" customHeight="1" x14ac:dyDescent="0.15">
      <c r="C78" s="34" t="s">
        <v>225</v>
      </c>
      <c r="D78" s="35">
        <v>3670</v>
      </c>
      <c r="E78" s="36" t="s">
        <v>49</v>
      </c>
      <c r="F78" s="47">
        <f>IF(F75&gt;1000,1000,F75)</f>
        <v>0</v>
      </c>
      <c r="G78" s="37" t="s">
        <v>279</v>
      </c>
      <c r="H78" s="506">
        <f>D78*F78</f>
        <v>0</v>
      </c>
      <c r="I78" s="507"/>
      <c r="J78" s="38" t="s">
        <v>49</v>
      </c>
      <c r="K78" s="42"/>
    </row>
    <row r="79" spans="2:16" ht="30" customHeight="1" x14ac:dyDescent="0.15">
      <c r="C79" s="77" t="s">
        <v>280</v>
      </c>
      <c r="D79" s="35">
        <v>1570</v>
      </c>
      <c r="E79" s="36" t="s">
        <v>49</v>
      </c>
      <c r="F79" s="47">
        <f>IF(F75&gt;2000,1000,IF(F75&gt;1000,F75-1000,0))</f>
        <v>0</v>
      </c>
      <c r="G79" s="37" t="s">
        <v>279</v>
      </c>
      <c r="H79" s="506">
        <f>ROUNDDOWN(D79*F79,0)</f>
        <v>0</v>
      </c>
      <c r="I79" s="507"/>
      <c r="J79" s="38" t="s">
        <v>49</v>
      </c>
      <c r="K79" s="42"/>
    </row>
    <row r="80" spans="2:16" ht="30" customHeight="1" x14ac:dyDescent="0.15">
      <c r="C80" s="34" t="s">
        <v>227</v>
      </c>
      <c r="D80" s="35">
        <v>1050</v>
      </c>
      <c r="E80" s="36" t="s">
        <v>49</v>
      </c>
      <c r="F80" s="47">
        <f>IF(F75&gt;2000,F75-2000,0)</f>
        <v>0</v>
      </c>
      <c r="G80" s="37" t="s">
        <v>279</v>
      </c>
      <c r="H80" s="506">
        <f>ROUNDDOWN(D80*F80,0)</f>
        <v>0</v>
      </c>
      <c r="I80" s="507"/>
      <c r="J80" s="38" t="s">
        <v>49</v>
      </c>
      <c r="K80" s="42"/>
    </row>
    <row r="81" spans="2:16" ht="30" customHeight="1" x14ac:dyDescent="0.15">
      <c r="C81" s="137" t="s">
        <v>228</v>
      </c>
      <c r="D81" s="35"/>
      <c r="E81" s="36"/>
      <c r="F81" s="48">
        <f>SUM(F78:F80)</f>
        <v>0</v>
      </c>
      <c r="G81" s="37" t="s">
        <v>279</v>
      </c>
      <c r="H81" s="506">
        <f>IF(F75=0,0,SUM(H78:H80))</f>
        <v>0</v>
      </c>
      <c r="I81" s="507"/>
      <c r="J81" s="38" t="s">
        <v>49</v>
      </c>
      <c r="K81" s="42"/>
    </row>
    <row r="82" spans="2:16" ht="30" customHeight="1" x14ac:dyDescent="0.15">
      <c r="C82" s="50"/>
      <c r="D82" s="56"/>
      <c r="E82" s="56"/>
      <c r="F82" s="52"/>
      <c r="G82" s="53"/>
      <c r="H82" s="51"/>
      <c r="I82" s="51"/>
      <c r="J82" s="42"/>
      <c r="K82" s="42"/>
      <c r="L82" s="54"/>
      <c r="M82" s="54"/>
      <c r="N82" s="54"/>
      <c r="O82" s="56"/>
      <c r="P82" s="56"/>
    </row>
    <row r="83" spans="2:16" ht="30" customHeight="1" x14ac:dyDescent="0.15">
      <c r="C83" s="511" t="s">
        <v>281</v>
      </c>
      <c r="D83" s="505" t="s">
        <v>282</v>
      </c>
      <c r="E83" s="505"/>
      <c r="F83" s="39">
        <f>H81</f>
        <v>0</v>
      </c>
      <c r="G83" s="40" t="s">
        <v>49</v>
      </c>
      <c r="H83" s="51"/>
      <c r="I83" s="51"/>
      <c r="J83" s="42"/>
      <c r="K83" s="42"/>
      <c r="L83" s="54"/>
      <c r="M83" s="54"/>
      <c r="N83" s="54"/>
      <c r="O83" s="56"/>
      <c r="P83" s="56"/>
    </row>
    <row r="84" spans="2:16" ht="30" customHeight="1" x14ac:dyDescent="0.15">
      <c r="C84" s="512"/>
      <c r="D84" s="505" t="s">
        <v>283</v>
      </c>
      <c r="E84" s="505"/>
      <c r="F84" s="39"/>
      <c r="G84" s="40" t="s">
        <v>49</v>
      </c>
      <c r="H84" s="51"/>
      <c r="I84" s="51"/>
      <c r="J84" s="42"/>
      <c r="K84" s="42"/>
      <c r="L84" s="54"/>
      <c r="M84" s="54"/>
      <c r="N84" s="54"/>
      <c r="O84" s="56"/>
      <c r="P84" s="56"/>
    </row>
    <row r="85" spans="2:16" ht="30" customHeight="1" x14ac:dyDescent="0.15">
      <c r="C85" s="513"/>
      <c r="D85" s="505" t="s">
        <v>284</v>
      </c>
      <c r="E85" s="505"/>
      <c r="F85" s="39">
        <f>F83+F84</f>
        <v>0</v>
      </c>
      <c r="G85" s="40" t="s">
        <v>49</v>
      </c>
      <c r="H85" s="51"/>
      <c r="I85" s="51"/>
      <c r="J85" s="42"/>
      <c r="K85" s="42"/>
      <c r="L85" s="54"/>
      <c r="M85" s="54"/>
      <c r="N85" s="54"/>
      <c r="O85" s="56"/>
      <c r="P85" s="56"/>
    </row>
    <row r="86" spans="2:16" ht="30" customHeight="1" x14ac:dyDescent="0.15">
      <c r="C86" s="514" t="s">
        <v>285</v>
      </c>
      <c r="D86" s="514"/>
      <c r="E86" s="514"/>
      <c r="F86" s="41">
        <f>基礎情報入力!D52</f>
        <v>0</v>
      </c>
      <c r="G86" s="37" t="s">
        <v>49</v>
      </c>
      <c r="H86" s="51"/>
      <c r="I86" s="51"/>
      <c r="J86" s="42"/>
      <c r="K86" s="42"/>
      <c r="L86" s="54"/>
      <c r="M86" s="54"/>
      <c r="N86" s="54"/>
      <c r="O86" s="56"/>
      <c r="P86" s="56"/>
    </row>
    <row r="87" spans="2:16" ht="30" customHeight="1" x14ac:dyDescent="0.15">
      <c r="C87" s="508" t="s">
        <v>286</v>
      </c>
      <c r="D87" s="509"/>
      <c r="E87" s="510"/>
      <c r="F87" s="35">
        <f>IF((F86&lt;=F85),F86,F85)</f>
        <v>0</v>
      </c>
      <c r="G87" s="36" t="s">
        <v>49</v>
      </c>
      <c r="H87" s="51"/>
      <c r="I87" s="51"/>
      <c r="J87" s="42"/>
      <c r="K87" s="42"/>
      <c r="L87" s="54"/>
      <c r="M87" s="54"/>
      <c r="N87" s="54"/>
      <c r="O87" s="56"/>
      <c r="P87" s="56"/>
    </row>
    <row r="88" spans="2:16" ht="30" customHeight="1" x14ac:dyDescent="0.15">
      <c r="C88" s="50"/>
      <c r="D88" s="56"/>
      <c r="E88" s="56"/>
      <c r="F88" s="52"/>
      <c r="G88" s="53"/>
      <c r="H88" s="51"/>
      <c r="I88" s="51"/>
      <c r="J88" s="42"/>
      <c r="K88" s="42"/>
      <c r="L88" s="54"/>
      <c r="M88" s="54"/>
      <c r="N88" s="54"/>
      <c r="O88" s="56"/>
      <c r="P88" s="56"/>
    </row>
    <row r="89" spans="2:16" x14ac:dyDescent="0.15">
      <c r="C89" s="31"/>
      <c r="D89" s="31"/>
      <c r="E89" s="31"/>
      <c r="F89" s="31"/>
      <c r="G89" s="31"/>
      <c r="H89" s="31"/>
      <c r="I89" s="32"/>
      <c r="J89" s="32"/>
      <c r="K89" s="32"/>
      <c r="L89" s="31"/>
    </row>
    <row r="90" spans="2:16" ht="30" customHeight="1" x14ac:dyDescent="0.15">
      <c r="B90" s="100" t="s">
        <v>292</v>
      </c>
      <c r="C90" s="99"/>
      <c r="D90" s="498">
        <f>基礎情報入力!D55</f>
        <v>0</v>
      </c>
      <c r="E90" s="498"/>
      <c r="F90" s="498"/>
      <c r="G90" s="498"/>
      <c r="H90" s="498"/>
      <c r="I90" s="498"/>
      <c r="J90" s="498"/>
      <c r="K90" s="55"/>
      <c r="L90" s="55"/>
      <c r="M90" s="55"/>
    </row>
    <row r="91" spans="2:16" x14ac:dyDescent="0.15">
      <c r="C91" s="31"/>
      <c r="D91" s="31"/>
      <c r="E91" s="31"/>
      <c r="F91" s="31"/>
      <c r="G91" s="31"/>
      <c r="H91" s="31"/>
      <c r="I91" s="32"/>
      <c r="J91" s="32"/>
      <c r="K91" s="32"/>
      <c r="L91" s="31"/>
    </row>
    <row r="92" spans="2:16" ht="30" customHeight="1" x14ac:dyDescent="0.15">
      <c r="C92" s="499" t="s">
        <v>80</v>
      </c>
      <c r="D92" s="500"/>
      <c r="E92" s="501"/>
      <c r="F92" s="49">
        <f>基礎情報入力!D60</f>
        <v>0</v>
      </c>
      <c r="G92" s="38" t="s">
        <v>293</v>
      </c>
      <c r="H92" s="31"/>
      <c r="I92" s="32"/>
      <c r="J92" s="32"/>
      <c r="K92" s="32"/>
      <c r="L92" s="31"/>
    </row>
    <row r="93" spans="2:16" ht="30" customHeight="1" x14ac:dyDescent="0.15">
      <c r="C93" s="31"/>
      <c r="D93" s="31"/>
      <c r="E93" s="31"/>
      <c r="F93" s="31"/>
      <c r="G93" s="31"/>
      <c r="H93" s="31"/>
      <c r="I93" s="32"/>
      <c r="J93" s="32"/>
      <c r="K93" s="32"/>
      <c r="L93" s="31"/>
    </row>
    <row r="94" spans="2:16" ht="30" customHeight="1" x14ac:dyDescent="0.15">
      <c r="C94" s="33"/>
      <c r="D94" s="502" t="s">
        <v>276</v>
      </c>
      <c r="E94" s="503"/>
      <c r="F94" s="502" t="s">
        <v>277</v>
      </c>
      <c r="G94" s="503"/>
      <c r="H94" s="504" t="s">
        <v>278</v>
      </c>
      <c r="I94" s="504"/>
      <c r="J94" s="504"/>
      <c r="K94" s="43"/>
      <c r="L94" s="44"/>
    </row>
    <row r="95" spans="2:16" ht="30" customHeight="1" x14ac:dyDescent="0.15">
      <c r="C95" s="34" t="s">
        <v>225</v>
      </c>
      <c r="D95" s="35">
        <v>3670</v>
      </c>
      <c r="E95" s="36" t="s">
        <v>49</v>
      </c>
      <c r="F95" s="47">
        <f>IF(F92&gt;1000,1000,F92)</f>
        <v>0</v>
      </c>
      <c r="G95" s="37" t="s">
        <v>279</v>
      </c>
      <c r="H95" s="506">
        <f>D95*F95</f>
        <v>0</v>
      </c>
      <c r="I95" s="507"/>
      <c r="J95" s="38" t="s">
        <v>49</v>
      </c>
      <c r="K95" s="42"/>
    </row>
    <row r="96" spans="2:16" ht="30" customHeight="1" x14ac:dyDescent="0.15">
      <c r="C96" s="77" t="s">
        <v>280</v>
      </c>
      <c r="D96" s="35">
        <v>1570</v>
      </c>
      <c r="E96" s="36" t="s">
        <v>49</v>
      </c>
      <c r="F96" s="47">
        <f>IF(F92&gt;2000,1000,IF(F92&gt;1000,F92-1000,0))</f>
        <v>0</v>
      </c>
      <c r="G96" s="37" t="s">
        <v>279</v>
      </c>
      <c r="H96" s="506">
        <f>ROUNDDOWN(D96*F96,0)</f>
        <v>0</v>
      </c>
      <c r="I96" s="507"/>
      <c r="J96" s="38" t="s">
        <v>49</v>
      </c>
      <c r="K96" s="42"/>
    </row>
    <row r="97" spans="2:16" ht="30" customHeight="1" x14ac:dyDescent="0.15">
      <c r="C97" s="34" t="s">
        <v>227</v>
      </c>
      <c r="D97" s="35">
        <v>1050</v>
      </c>
      <c r="E97" s="36" t="s">
        <v>49</v>
      </c>
      <c r="F97" s="47">
        <f>IF(F92&gt;2000,F92-2000,0)</f>
        <v>0</v>
      </c>
      <c r="G97" s="37" t="s">
        <v>279</v>
      </c>
      <c r="H97" s="506">
        <f>ROUNDDOWN(D97*F97,0)</f>
        <v>0</v>
      </c>
      <c r="I97" s="507"/>
      <c r="J97" s="38" t="s">
        <v>49</v>
      </c>
      <c r="K97" s="42"/>
    </row>
    <row r="98" spans="2:16" ht="30" customHeight="1" x14ac:dyDescent="0.15">
      <c r="C98" s="137" t="s">
        <v>228</v>
      </c>
      <c r="D98" s="35"/>
      <c r="E98" s="36"/>
      <c r="F98" s="48">
        <f>SUM(F95:F97)</f>
        <v>0</v>
      </c>
      <c r="G98" s="37" t="s">
        <v>279</v>
      </c>
      <c r="H98" s="506">
        <f>IF(F92=0,0,SUM(H95:H97))</f>
        <v>0</v>
      </c>
      <c r="I98" s="507"/>
      <c r="J98" s="38" t="s">
        <v>49</v>
      </c>
      <c r="K98" s="42"/>
    </row>
    <row r="99" spans="2:16" ht="30" customHeight="1" x14ac:dyDescent="0.15">
      <c r="C99" s="50"/>
      <c r="D99" s="56"/>
      <c r="E99" s="56"/>
      <c r="F99" s="52"/>
      <c r="G99" s="53"/>
      <c r="H99" s="51"/>
      <c r="I99" s="51"/>
      <c r="J99" s="42"/>
      <c r="K99" s="42"/>
      <c r="L99" s="54"/>
      <c r="M99" s="54"/>
      <c r="N99" s="54"/>
      <c r="O99" s="56"/>
      <c r="P99" s="56"/>
    </row>
    <row r="100" spans="2:16" ht="30" customHeight="1" x14ac:dyDescent="0.15">
      <c r="C100" s="511" t="s">
        <v>281</v>
      </c>
      <c r="D100" s="505" t="s">
        <v>282</v>
      </c>
      <c r="E100" s="505"/>
      <c r="F100" s="39">
        <f>H98</f>
        <v>0</v>
      </c>
      <c r="G100" s="40" t="s">
        <v>49</v>
      </c>
      <c r="H100" s="51"/>
      <c r="I100" s="51"/>
      <c r="J100" s="42"/>
      <c r="K100" s="42"/>
      <c r="L100" s="54"/>
      <c r="M100" s="54"/>
      <c r="N100" s="54"/>
      <c r="O100" s="56"/>
      <c r="P100" s="56"/>
    </row>
    <row r="101" spans="2:16" ht="30" customHeight="1" x14ac:dyDescent="0.15">
      <c r="C101" s="512"/>
      <c r="D101" s="505" t="s">
        <v>283</v>
      </c>
      <c r="E101" s="505"/>
      <c r="F101" s="39"/>
      <c r="G101" s="40" t="s">
        <v>49</v>
      </c>
      <c r="H101" s="51"/>
      <c r="I101" s="51"/>
      <c r="J101" s="42"/>
      <c r="K101" s="42"/>
      <c r="L101" s="54"/>
      <c r="M101" s="54"/>
      <c r="N101" s="54"/>
      <c r="O101" s="56"/>
      <c r="P101" s="56"/>
    </row>
    <row r="102" spans="2:16" ht="30" customHeight="1" x14ac:dyDescent="0.15">
      <c r="C102" s="513"/>
      <c r="D102" s="505" t="s">
        <v>284</v>
      </c>
      <c r="E102" s="505"/>
      <c r="F102" s="39">
        <f>F100+F101</f>
        <v>0</v>
      </c>
      <c r="G102" s="40" t="s">
        <v>49</v>
      </c>
      <c r="H102" s="51"/>
      <c r="I102" s="51"/>
      <c r="J102" s="42"/>
      <c r="K102" s="42"/>
      <c r="L102" s="54"/>
      <c r="M102" s="54"/>
      <c r="N102" s="54"/>
      <c r="O102" s="56"/>
      <c r="P102" s="56"/>
    </row>
    <row r="103" spans="2:16" ht="30" customHeight="1" x14ac:dyDescent="0.15">
      <c r="C103" s="514" t="s">
        <v>285</v>
      </c>
      <c r="D103" s="514"/>
      <c r="E103" s="514"/>
      <c r="F103" s="41">
        <f>基礎情報入力!D61</f>
        <v>0</v>
      </c>
      <c r="G103" s="37" t="s">
        <v>49</v>
      </c>
      <c r="H103" s="51"/>
      <c r="I103" s="51"/>
      <c r="J103" s="42"/>
      <c r="K103" s="42"/>
      <c r="L103" s="54"/>
      <c r="M103" s="54"/>
      <c r="N103" s="54"/>
      <c r="O103" s="56"/>
      <c r="P103" s="56"/>
    </row>
    <row r="104" spans="2:16" ht="30" customHeight="1" x14ac:dyDescent="0.15">
      <c r="C104" s="508" t="s">
        <v>286</v>
      </c>
      <c r="D104" s="509"/>
      <c r="E104" s="510"/>
      <c r="F104" s="35">
        <f>IF((F103&lt;=F102),F103,F102)</f>
        <v>0</v>
      </c>
      <c r="G104" s="36" t="s">
        <v>49</v>
      </c>
      <c r="H104" s="51"/>
      <c r="I104" s="51"/>
      <c r="J104" s="42"/>
      <c r="K104" s="42"/>
      <c r="L104" s="54"/>
      <c r="M104" s="54"/>
      <c r="N104" s="54"/>
      <c r="O104" s="56"/>
      <c r="P104" s="56"/>
    </row>
    <row r="105" spans="2:16" ht="30" customHeight="1" x14ac:dyDescent="0.15">
      <c r="C105" s="50"/>
      <c r="D105" s="56"/>
      <c r="E105" s="56"/>
      <c r="F105" s="52"/>
      <c r="G105" s="53"/>
      <c r="H105" s="51"/>
      <c r="I105" s="51"/>
      <c r="J105" s="42"/>
      <c r="K105" s="42"/>
      <c r="L105" s="54"/>
      <c r="M105" s="54"/>
      <c r="N105" s="54"/>
      <c r="O105" s="56"/>
      <c r="P105" s="56"/>
    </row>
    <row r="106" spans="2:16" x14ac:dyDescent="0.15">
      <c r="C106" s="31"/>
      <c r="D106" s="31"/>
      <c r="E106" s="31"/>
      <c r="F106" s="31"/>
      <c r="G106" s="31"/>
      <c r="H106" s="31"/>
      <c r="I106" s="32"/>
      <c r="J106" s="32"/>
      <c r="K106" s="32"/>
      <c r="L106" s="31"/>
    </row>
    <row r="107" spans="2:16" ht="30" customHeight="1" x14ac:dyDescent="0.15">
      <c r="B107" s="100" t="s">
        <v>294</v>
      </c>
      <c r="C107" s="99"/>
      <c r="D107" s="498">
        <f>基礎情報入力!D64</f>
        <v>0</v>
      </c>
      <c r="E107" s="498"/>
      <c r="F107" s="498"/>
      <c r="G107" s="498"/>
      <c r="H107" s="498"/>
      <c r="I107" s="498"/>
      <c r="J107" s="498"/>
      <c r="K107" s="55"/>
      <c r="L107" s="55"/>
      <c r="M107" s="55"/>
    </row>
    <row r="108" spans="2:16" x14ac:dyDescent="0.15">
      <c r="C108" s="31"/>
      <c r="D108" s="31"/>
      <c r="E108" s="31"/>
      <c r="F108" s="31"/>
      <c r="G108" s="31"/>
      <c r="H108" s="31"/>
      <c r="I108" s="32"/>
      <c r="J108" s="32"/>
      <c r="K108" s="32"/>
      <c r="L108" s="31"/>
    </row>
    <row r="109" spans="2:16" ht="30" customHeight="1" x14ac:dyDescent="0.15">
      <c r="C109" s="499" t="s">
        <v>80</v>
      </c>
      <c r="D109" s="500"/>
      <c r="E109" s="501"/>
      <c r="F109" s="49">
        <f>基礎情報入力!D69</f>
        <v>0</v>
      </c>
      <c r="G109" s="38" t="s">
        <v>26</v>
      </c>
      <c r="H109" s="31"/>
      <c r="I109" s="32"/>
      <c r="J109" s="32"/>
      <c r="K109" s="32"/>
      <c r="L109" s="31"/>
    </row>
    <row r="110" spans="2:16" ht="30" customHeight="1" x14ac:dyDescent="0.15">
      <c r="C110" s="31"/>
      <c r="D110" s="31"/>
      <c r="E110" s="31"/>
      <c r="F110" s="31"/>
      <c r="G110" s="31"/>
      <c r="H110" s="31"/>
      <c r="I110" s="32"/>
      <c r="J110" s="32"/>
      <c r="K110" s="32"/>
      <c r="L110" s="31"/>
    </row>
    <row r="111" spans="2:16" ht="30" customHeight="1" x14ac:dyDescent="0.15">
      <c r="C111" s="33"/>
      <c r="D111" s="502" t="s">
        <v>276</v>
      </c>
      <c r="E111" s="503"/>
      <c r="F111" s="502" t="s">
        <v>277</v>
      </c>
      <c r="G111" s="503"/>
      <c r="H111" s="504" t="s">
        <v>278</v>
      </c>
      <c r="I111" s="504"/>
      <c r="J111" s="504"/>
      <c r="K111" s="43"/>
      <c r="L111" s="44"/>
    </row>
    <row r="112" spans="2:16" ht="30" customHeight="1" x14ac:dyDescent="0.15">
      <c r="C112" s="34" t="s">
        <v>225</v>
      </c>
      <c r="D112" s="35">
        <v>3670</v>
      </c>
      <c r="E112" s="36" t="s">
        <v>49</v>
      </c>
      <c r="F112" s="47">
        <f>IF(F109&gt;1000,1000,F109)</f>
        <v>0</v>
      </c>
      <c r="G112" s="37" t="s">
        <v>279</v>
      </c>
      <c r="H112" s="506">
        <f>D112*F112</f>
        <v>0</v>
      </c>
      <c r="I112" s="507"/>
      <c r="J112" s="38" t="s">
        <v>49</v>
      </c>
      <c r="K112" s="42"/>
    </row>
    <row r="113" spans="2:16" ht="30" customHeight="1" x14ac:dyDescent="0.15">
      <c r="C113" s="77" t="s">
        <v>280</v>
      </c>
      <c r="D113" s="35">
        <v>1570</v>
      </c>
      <c r="E113" s="36" t="s">
        <v>49</v>
      </c>
      <c r="F113" s="47">
        <f>IF(F109&gt;2000,1000,IF(F109&gt;1000,F109-1000,0))</f>
        <v>0</v>
      </c>
      <c r="G113" s="37" t="s">
        <v>279</v>
      </c>
      <c r="H113" s="506">
        <f>ROUNDDOWN(D113*F113,0)</f>
        <v>0</v>
      </c>
      <c r="I113" s="507"/>
      <c r="J113" s="38" t="s">
        <v>49</v>
      </c>
      <c r="K113" s="42"/>
    </row>
    <row r="114" spans="2:16" ht="30" customHeight="1" x14ac:dyDescent="0.15">
      <c r="C114" s="138" t="s">
        <v>227</v>
      </c>
      <c r="D114" s="35">
        <v>1050</v>
      </c>
      <c r="E114" s="36" t="s">
        <v>49</v>
      </c>
      <c r="F114" s="47">
        <f>IF(F109&gt;2000,F109-2000,0)</f>
        <v>0</v>
      </c>
      <c r="G114" s="37" t="s">
        <v>279</v>
      </c>
      <c r="H114" s="506">
        <f>ROUNDDOWN(D114*F114,0)</f>
        <v>0</v>
      </c>
      <c r="I114" s="507"/>
      <c r="J114" s="38" t="s">
        <v>49</v>
      </c>
      <c r="K114" s="42"/>
    </row>
    <row r="115" spans="2:16" ht="30" customHeight="1" x14ac:dyDescent="0.15">
      <c r="C115" s="137" t="s">
        <v>228</v>
      </c>
      <c r="D115" s="35"/>
      <c r="E115" s="36"/>
      <c r="F115" s="48">
        <f>SUM(F112:F114)</f>
        <v>0</v>
      </c>
      <c r="G115" s="37" t="s">
        <v>279</v>
      </c>
      <c r="H115" s="506">
        <f>IF(F109=0,0,SUM(H112:H114))</f>
        <v>0</v>
      </c>
      <c r="I115" s="507"/>
      <c r="J115" s="38" t="s">
        <v>49</v>
      </c>
      <c r="K115" s="42"/>
    </row>
    <row r="116" spans="2:16" ht="30" customHeight="1" x14ac:dyDescent="0.15">
      <c r="C116" s="50"/>
      <c r="D116" s="56"/>
      <c r="E116" s="56"/>
      <c r="F116" s="52"/>
      <c r="G116" s="53"/>
      <c r="H116" s="51"/>
      <c r="I116" s="51"/>
      <c r="J116" s="42"/>
      <c r="K116" s="42"/>
      <c r="L116" s="54"/>
      <c r="M116" s="54"/>
      <c r="N116" s="54"/>
      <c r="O116" s="56"/>
      <c r="P116" s="56"/>
    </row>
    <row r="117" spans="2:16" ht="30" customHeight="1" x14ac:dyDescent="0.15">
      <c r="C117" s="511" t="s">
        <v>281</v>
      </c>
      <c r="D117" s="505" t="s">
        <v>282</v>
      </c>
      <c r="E117" s="505"/>
      <c r="F117" s="39">
        <f>H115</f>
        <v>0</v>
      </c>
      <c r="G117" s="40" t="s">
        <v>49</v>
      </c>
      <c r="H117" s="51"/>
      <c r="I117" s="51"/>
      <c r="J117" s="42"/>
      <c r="K117" s="42"/>
      <c r="L117" s="54"/>
      <c r="M117" s="54"/>
      <c r="N117" s="54"/>
      <c r="O117" s="56"/>
      <c r="P117" s="56"/>
    </row>
    <row r="118" spans="2:16" ht="30" customHeight="1" x14ac:dyDescent="0.15">
      <c r="C118" s="512"/>
      <c r="D118" s="505" t="s">
        <v>283</v>
      </c>
      <c r="E118" s="505"/>
      <c r="F118" s="39"/>
      <c r="G118" s="40" t="s">
        <v>49</v>
      </c>
      <c r="H118" s="51"/>
      <c r="I118" s="51"/>
      <c r="J118" s="42"/>
      <c r="K118" s="42"/>
      <c r="L118" s="54"/>
      <c r="M118" s="54"/>
      <c r="N118" s="54"/>
      <c r="O118" s="56"/>
      <c r="P118" s="56"/>
    </row>
    <row r="119" spans="2:16" ht="30" customHeight="1" x14ac:dyDescent="0.15">
      <c r="C119" s="513"/>
      <c r="D119" s="505" t="s">
        <v>284</v>
      </c>
      <c r="E119" s="505"/>
      <c r="F119" s="39">
        <f>F117+F118</f>
        <v>0</v>
      </c>
      <c r="G119" s="40" t="s">
        <v>49</v>
      </c>
      <c r="H119" s="51"/>
      <c r="I119" s="51"/>
      <c r="J119" s="42"/>
      <c r="K119" s="42"/>
      <c r="L119" s="54"/>
      <c r="M119" s="54"/>
      <c r="N119" s="54"/>
      <c r="O119" s="56"/>
      <c r="P119" s="56"/>
    </row>
    <row r="120" spans="2:16" ht="30" customHeight="1" x14ac:dyDescent="0.15">
      <c r="C120" s="514" t="s">
        <v>285</v>
      </c>
      <c r="D120" s="514"/>
      <c r="E120" s="514"/>
      <c r="F120" s="41">
        <f>基礎情報入力!D70</f>
        <v>0</v>
      </c>
      <c r="G120" s="37" t="s">
        <v>49</v>
      </c>
      <c r="H120" s="51"/>
      <c r="I120" s="51"/>
      <c r="J120" s="42"/>
      <c r="K120" s="42"/>
      <c r="L120" s="54"/>
      <c r="M120" s="54"/>
      <c r="N120" s="54"/>
      <c r="O120" s="56"/>
      <c r="P120" s="56"/>
    </row>
    <row r="121" spans="2:16" ht="30" customHeight="1" x14ac:dyDescent="0.15">
      <c r="C121" s="508" t="s">
        <v>286</v>
      </c>
      <c r="D121" s="509"/>
      <c r="E121" s="510"/>
      <c r="F121" s="35">
        <f>IF((F120&lt;=F119),F120,F119)</f>
        <v>0</v>
      </c>
      <c r="G121" s="36" t="s">
        <v>49</v>
      </c>
      <c r="H121" s="51"/>
      <c r="I121" s="51"/>
      <c r="J121" s="42"/>
      <c r="K121" s="42"/>
      <c r="L121" s="54"/>
      <c r="M121" s="54"/>
      <c r="N121" s="54"/>
      <c r="O121" s="56"/>
      <c r="P121" s="56"/>
    </row>
    <row r="122" spans="2:16" ht="30" customHeight="1" x14ac:dyDescent="0.15">
      <c r="C122" s="50"/>
      <c r="D122" s="56"/>
      <c r="E122" s="56"/>
      <c r="F122" s="52"/>
      <c r="G122" s="53"/>
      <c r="H122" s="51"/>
      <c r="I122" s="51"/>
      <c r="J122" s="42"/>
      <c r="K122" s="42"/>
      <c r="L122" s="54"/>
      <c r="M122" s="54"/>
      <c r="N122" s="54"/>
      <c r="O122" s="56"/>
      <c r="P122" s="56"/>
    </row>
    <row r="123" spans="2:16" x14ac:dyDescent="0.15">
      <c r="C123" s="31"/>
      <c r="D123" s="31"/>
      <c r="E123" s="31"/>
      <c r="F123" s="31"/>
      <c r="G123" s="31"/>
      <c r="H123" s="31"/>
      <c r="I123" s="32"/>
      <c r="J123" s="32"/>
      <c r="K123" s="32"/>
      <c r="L123" s="31"/>
    </row>
    <row r="124" spans="2:16" ht="30" customHeight="1" x14ac:dyDescent="0.15">
      <c r="B124" s="100" t="s">
        <v>295</v>
      </c>
      <c r="C124" s="99"/>
      <c r="D124" s="498">
        <f>基礎情報入力!D73</f>
        <v>0</v>
      </c>
      <c r="E124" s="498"/>
      <c r="F124" s="498"/>
      <c r="G124" s="498"/>
      <c r="H124" s="498"/>
      <c r="I124" s="498"/>
      <c r="J124" s="498"/>
      <c r="K124" s="55"/>
      <c r="L124" s="55"/>
      <c r="M124" s="55"/>
    </row>
    <row r="125" spans="2:16" x14ac:dyDescent="0.15">
      <c r="C125" s="31"/>
      <c r="D125" s="31"/>
      <c r="E125" s="31"/>
      <c r="F125" s="31"/>
      <c r="G125" s="31"/>
      <c r="H125" s="31"/>
      <c r="I125" s="32"/>
      <c r="J125" s="32"/>
      <c r="K125" s="32"/>
      <c r="L125" s="31"/>
    </row>
    <row r="126" spans="2:16" ht="30" customHeight="1" x14ac:dyDescent="0.15">
      <c r="C126" s="499" t="s">
        <v>80</v>
      </c>
      <c r="D126" s="500"/>
      <c r="E126" s="501"/>
      <c r="F126" s="49">
        <f>基礎情報入力!D78</f>
        <v>0</v>
      </c>
      <c r="G126" s="38" t="s">
        <v>26</v>
      </c>
      <c r="H126" s="31"/>
      <c r="I126" s="32"/>
      <c r="J126" s="32"/>
      <c r="K126" s="32"/>
      <c r="L126" s="31"/>
    </row>
    <row r="127" spans="2:16" ht="30" customHeight="1" x14ac:dyDescent="0.15">
      <c r="C127" s="31"/>
      <c r="D127" s="31"/>
      <c r="E127" s="31"/>
      <c r="F127" s="31"/>
      <c r="G127" s="31"/>
      <c r="H127" s="31"/>
      <c r="I127" s="32"/>
      <c r="J127" s="32"/>
      <c r="K127" s="32"/>
      <c r="L127" s="31"/>
    </row>
    <row r="128" spans="2:16" ht="30" customHeight="1" x14ac:dyDescent="0.15">
      <c r="C128" s="33"/>
      <c r="D128" s="502" t="s">
        <v>276</v>
      </c>
      <c r="E128" s="503"/>
      <c r="F128" s="502" t="s">
        <v>277</v>
      </c>
      <c r="G128" s="503"/>
      <c r="H128" s="504" t="s">
        <v>278</v>
      </c>
      <c r="I128" s="504"/>
      <c r="J128" s="504"/>
      <c r="K128" s="43"/>
      <c r="L128" s="44"/>
    </row>
    <row r="129" spans="2:16" ht="30" customHeight="1" x14ac:dyDescent="0.15">
      <c r="C129" s="34" t="s">
        <v>225</v>
      </c>
      <c r="D129" s="35">
        <v>3670</v>
      </c>
      <c r="E129" s="36" t="s">
        <v>49</v>
      </c>
      <c r="F129" s="47">
        <f>IF(F126&gt;1000,1000,F126)</f>
        <v>0</v>
      </c>
      <c r="G129" s="37" t="s">
        <v>279</v>
      </c>
      <c r="H129" s="506">
        <f>D129*F129</f>
        <v>0</v>
      </c>
      <c r="I129" s="507"/>
      <c r="J129" s="38" t="s">
        <v>49</v>
      </c>
      <c r="K129" s="42"/>
    </row>
    <row r="130" spans="2:16" ht="30" customHeight="1" x14ac:dyDescent="0.15">
      <c r="C130" s="77" t="s">
        <v>280</v>
      </c>
      <c r="D130" s="35">
        <v>1570</v>
      </c>
      <c r="E130" s="36" t="s">
        <v>49</v>
      </c>
      <c r="F130" s="47">
        <f>IF(F126&gt;2000,1000,IF(F126&gt;1000,F126-1000,0))</f>
        <v>0</v>
      </c>
      <c r="G130" s="37" t="s">
        <v>279</v>
      </c>
      <c r="H130" s="506">
        <f>ROUNDDOWN(D130*F130,0)</f>
        <v>0</v>
      </c>
      <c r="I130" s="507"/>
      <c r="J130" s="38" t="s">
        <v>49</v>
      </c>
      <c r="K130" s="42"/>
    </row>
    <row r="131" spans="2:16" ht="30" customHeight="1" x14ac:dyDescent="0.15">
      <c r="C131" s="34" t="s">
        <v>227</v>
      </c>
      <c r="D131" s="35">
        <v>1050</v>
      </c>
      <c r="E131" s="36" t="s">
        <v>49</v>
      </c>
      <c r="F131" s="47">
        <f>IF(F126&gt;2000,F126-2000,0)</f>
        <v>0</v>
      </c>
      <c r="G131" s="37" t="s">
        <v>279</v>
      </c>
      <c r="H131" s="506">
        <f>ROUNDDOWN(D131*F131,0)</f>
        <v>0</v>
      </c>
      <c r="I131" s="507"/>
      <c r="J131" s="38" t="s">
        <v>49</v>
      </c>
      <c r="K131" s="42"/>
    </row>
    <row r="132" spans="2:16" ht="30" customHeight="1" x14ac:dyDescent="0.15">
      <c r="C132" s="137" t="s">
        <v>228</v>
      </c>
      <c r="D132" s="35"/>
      <c r="E132" s="36"/>
      <c r="F132" s="48">
        <f>SUM(F129:F131)</f>
        <v>0</v>
      </c>
      <c r="G132" s="37" t="s">
        <v>279</v>
      </c>
      <c r="H132" s="506">
        <f>IF(F126=0,0,SUM(H129:H131))</f>
        <v>0</v>
      </c>
      <c r="I132" s="507"/>
      <c r="J132" s="38" t="s">
        <v>49</v>
      </c>
      <c r="K132" s="42"/>
    </row>
    <row r="133" spans="2:16" ht="30" customHeight="1" x14ac:dyDescent="0.15">
      <c r="C133" s="50"/>
      <c r="D133" s="56"/>
      <c r="E133" s="56"/>
      <c r="F133" s="52"/>
      <c r="G133" s="53"/>
      <c r="H133" s="51"/>
      <c r="I133" s="51"/>
      <c r="J133" s="42"/>
      <c r="K133" s="42"/>
      <c r="L133" s="54"/>
      <c r="M133" s="54"/>
      <c r="N133" s="54"/>
      <c r="O133" s="56"/>
      <c r="P133" s="56"/>
    </row>
    <row r="134" spans="2:16" ht="30" customHeight="1" x14ac:dyDescent="0.15">
      <c r="C134" s="511" t="s">
        <v>281</v>
      </c>
      <c r="D134" s="505" t="s">
        <v>282</v>
      </c>
      <c r="E134" s="505"/>
      <c r="F134" s="39">
        <f>H132</f>
        <v>0</v>
      </c>
      <c r="G134" s="40" t="s">
        <v>49</v>
      </c>
      <c r="H134" s="51"/>
      <c r="I134" s="51"/>
      <c r="J134" s="42"/>
      <c r="K134" s="42"/>
      <c r="L134" s="54"/>
      <c r="M134" s="54"/>
      <c r="N134" s="54"/>
      <c r="O134" s="56"/>
      <c r="P134" s="56"/>
    </row>
    <row r="135" spans="2:16" ht="30" customHeight="1" x14ac:dyDescent="0.15">
      <c r="C135" s="512"/>
      <c r="D135" s="505" t="s">
        <v>283</v>
      </c>
      <c r="E135" s="505"/>
      <c r="F135" s="39"/>
      <c r="G135" s="40" t="s">
        <v>49</v>
      </c>
      <c r="H135" s="51"/>
      <c r="I135" s="51"/>
      <c r="J135" s="42"/>
      <c r="K135" s="42"/>
      <c r="L135" s="54"/>
      <c r="M135" s="54"/>
      <c r="N135" s="54"/>
      <c r="O135" s="56"/>
      <c r="P135" s="56"/>
    </row>
    <row r="136" spans="2:16" ht="30" customHeight="1" x14ac:dyDescent="0.15">
      <c r="C136" s="513"/>
      <c r="D136" s="505" t="s">
        <v>284</v>
      </c>
      <c r="E136" s="505"/>
      <c r="F136" s="39">
        <f>F134+F135</f>
        <v>0</v>
      </c>
      <c r="G136" s="40" t="s">
        <v>49</v>
      </c>
      <c r="H136" s="51"/>
      <c r="I136" s="51"/>
      <c r="J136" s="42"/>
      <c r="K136" s="42"/>
      <c r="L136" s="54"/>
      <c r="M136" s="54"/>
      <c r="N136" s="54"/>
      <c r="O136" s="56"/>
      <c r="P136" s="56"/>
    </row>
    <row r="137" spans="2:16" ht="30" customHeight="1" x14ac:dyDescent="0.15">
      <c r="C137" s="514" t="s">
        <v>285</v>
      </c>
      <c r="D137" s="514"/>
      <c r="E137" s="514"/>
      <c r="F137" s="41">
        <f>基礎情報入力!D79</f>
        <v>0</v>
      </c>
      <c r="G137" s="37" t="s">
        <v>49</v>
      </c>
      <c r="H137" s="51"/>
      <c r="I137" s="51"/>
      <c r="J137" s="42"/>
      <c r="K137" s="42"/>
      <c r="L137" s="54"/>
      <c r="M137" s="54"/>
      <c r="N137" s="54"/>
      <c r="O137" s="56"/>
      <c r="P137" s="56"/>
    </row>
    <row r="138" spans="2:16" ht="30" customHeight="1" x14ac:dyDescent="0.15">
      <c r="C138" s="508" t="s">
        <v>286</v>
      </c>
      <c r="D138" s="509"/>
      <c r="E138" s="510"/>
      <c r="F138" s="35">
        <f>IF((F137&lt;=F136),F137,F136)</f>
        <v>0</v>
      </c>
      <c r="G138" s="36" t="s">
        <v>49</v>
      </c>
      <c r="H138" s="51"/>
      <c r="I138" s="51"/>
      <c r="J138" s="42"/>
      <c r="K138" s="42"/>
      <c r="L138" s="54"/>
      <c r="M138" s="54"/>
      <c r="N138" s="54"/>
      <c r="O138" s="56"/>
      <c r="P138" s="56"/>
    </row>
    <row r="139" spans="2:16" ht="30" customHeight="1" x14ac:dyDescent="0.15">
      <c r="C139" s="50"/>
      <c r="D139" s="56"/>
      <c r="E139" s="56"/>
      <c r="F139" s="52"/>
      <c r="G139" s="53"/>
      <c r="H139" s="51"/>
      <c r="I139" s="51"/>
      <c r="J139" s="42"/>
      <c r="K139" s="42"/>
      <c r="L139" s="54"/>
      <c r="M139" s="54"/>
      <c r="N139" s="54"/>
      <c r="O139" s="56"/>
      <c r="P139" s="56"/>
    </row>
    <row r="140" spans="2:16" x14ac:dyDescent="0.15">
      <c r="C140" s="31"/>
      <c r="D140" s="31"/>
      <c r="E140" s="31"/>
      <c r="F140" s="31"/>
      <c r="G140" s="31"/>
      <c r="H140" s="31"/>
      <c r="I140" s="32"/>
      <c r="J140" s="32"/>
      <c r="K140" s="32"/>
      <c r="L140" s="31"/>
    </row>
    <row r="141" spans="2:16" ht="30" customHeight="1" x14ac:dyDescent="0.15">
      <c r="B141" s="100" t="s">
        <v>296</v>
      </c>
      <c r="C141" s="99"/>
      <c r="D141" s="498">
        <f>基礎情報入力!D82</f>
        <v>0</v>
      </c>
      <c r="E141" s="498"/>
      <c r="F141" s="498"/>
      <c r="G141" s="498"/>
      <c r="H141" s="498"/>
      <c r="I141" s="498"/>
      <c r="J141" s="498"/>
      <c r="K141" s="55"/>
      <c r="L141" s="55"/>
      <c r="M141" s="55"/>
    </row>
    <row r="142" spans="2:16" x14ac:dyDescent="0.15">
      <c r="C142" s="31"/>
      <c r="D142" s="31"/>
      <c r="E142" s="31"/>
      <c r="F142" s="31"/>
      <c r="G142" s="31"/>
      <c r="H142" s="31"/>
      <c r="I142" s="32"/>
      <c r="J142" s="32"/>
      <c r="K142" s="32"/>
      <c r="L142" s="31"/>
    </row>
    <row r="143" spans="2:16" ht="30" customHeight="1" x14ac:dyDescent="0.15">
      <c r="C143" s="499" t="s">
        <v>80</v>
      </c>
      <c r="D143" s="500"/>
      <c r="E143" s="501"/>
      <c r="F143" s="49">
        <f>基礎情報入力!D87</f>
        <v>0</v>
      </c>
      <c r="G143" s="38" t="s">
        <v>293</v>
      </c>
      <c r="H143" s="31"/>
      <c r="I143" s="32"/>
      <c r="J143" s="32"/>
      <c r="K143" s="32"/>
      <c r="L143" s="31"/>
    </row>
    <row r="144" spans="2:16" ht="30" customHeight="1" x14ac:dyDescent="0.15">
      <c r="C144" s="31"/>
      <c r="D144" s="31"/>
      <c r="E144" s="31"/>
      <c r="F144" s="31"/>
      <c r="G144" s="31"/>
      <c r="H144" s="31"/>
      <c r="I144" s="32"/>
      <c r="J144" s="32"/>
      <c r="K144" s="32"/>
      <c r="L144" s="31"/>
    </row>
    <row r="145" spans="2:16" ht="30" customHeight="1" x14ac:dyDescent="0.15">
      <c r="C145" s="33"/>
      <c r="D145" s="502" t="s">
        <v>276</v>
      </c>
      <c r="E145" s="503"/>
      <c r="F145" s="502" t="s">
        <v>277</v>
      </c>
      <c r="G145" s="503"/>
      <c r="H145" s="504" t="s">
        <v>278</v>
      </c>
      <c r="I145" s="504"/>
      <c r="J145" s="504"/>
      <c r="K145" s="43"/>
      <c r="L145" s="44"/>
    </row>
    <row r="146" spans="2:16" ht="30" customHeight="1" x14ac:dyDescent="0.15">
      <c r="C146" s="34" t="s">
        <v>225</v>
      </c>
      <c r="D146" s="35">
        <v>3670</v>
      </c>
      <c r="E146" s="36" t="s">
        <v>49</v>
      </c>
      <c r="F146" s="47">
        <f>IF(F143&gt;1000,1000,F143)</f>
        <v>0</v>
      </c>
      <c r="G146" s="37" t="s">
        <v>279</v>
      </c>
      <c r="H146" s="506">
        <f>D146*F146</f>
        <v>0</v>
      </c>
      <c r="I146" s="507"/>
      <c r="J146" s="38" t="s">
        <v>49</v>
      </c>
      <c r="K146" s="42"/>
    </row>
    <row r="147" spans="2:16" ht="30" customHeight="1" x14ac:dyDescent="0.15">
      <c r="C147" s="77" t="s">
        <v>280</v>
      </c>
      <c r="D147" s="35">
        <v>1570</v>
      </c>
      <c r="E147" s="36" t="s">
        <v>49</v>
      </c>
      <c r="F147" s="47">
        <f>IF(F143&gt;2000,1000,IF(F143&gt;1000,F143-1000,0))</f>
        <v>0</v>
      </c>
      <c r="G147" s="37" t="s">
        <v>279</v>
      </c>
      <c r="H147" s="506">
        <f>ROUNDDOWN(D147*F147,0)</f>
        <v>0</v>
      </c>
      <c r="I147" s="507"/>
      <c r="J147" s="38" t="s">
        <v>49</v>
      </c>
      <c r="K147" s="42"/>
    </row>
    <row r="148" spans="2:16" ht="30" customHeight="1" x14ac:dyDescent="0.15">
      <c r="C148" s="34" t="s">
        <v>227</v>
      </c>
      <c r="D148" s="35">
        <v>1050</v>
      </c>
      <c r="E148" s="36" t="s">
        <v>49</v>
      </c>
      <c r="F148" s="47">
        <f>IF(F143&gt;2000,F143-2000,0)</f>
        <v>0</v>
      </c>
      <c r="G148" s="37" t="s">
        <v>279</v>
      </c>
      <c r="H148" s="506">
        <f>ROUNDDOWN(D148*F148,0)</f>
        <v>0</v>
      </c>
      <c r="I148" s="507"/>
      <c r="J148" s="38" t="s">
        <v>49</v>
      </c>
      <c r="K148" s="42"/>
    </row>
    <row r="149" spans="2:16" ht="30" customHeight="1" x14ac:dyDescent="0.15">
      <c r="C149" s="137" t="s">
        <v>228</v>
      </c>
      <c r="D149" s="35"/>
      <c r="E149" s="36"/>
      <c r="F149" s="48">
        <f>SUM(F146:F148)</f>
        <v>0</v>
      </c>
      <c r="G149" s="37" t="s">
        <v>279</v>
      </c>
      <c r="H149" s="506">
        <f>IF(F143=0,0,SUM(H146:H148))</f>
        <v>0</v>
      </c>
      <c r="I149" s="507"/>
      <c r="J149" s="38" t="s">
        <v>49</v>
      </c>
      <c r="K149" s="42"/>
    </row>
    <row r="150" spans="2:16" ht="30" customHeight="1" x14ac:dyDescent="0.15">
      <c r="C150" s="50"/>
      <c r="D150" s="56"/>
      <c r="E150" s="56"/>
      <c r="F150" s="52"/>
      <c r="G150" s="53"/>
      <c r="H150" s="51"/>
      <c r="I150" s="51"/>
      <c r="J150" s="42"/>
      <c r="K150" s="42"/>
      <c r="L150" s="54"/>
      <c r="M150" s="54"/>
      <c r="N150" s="54"/>
      <c r="O150" s="56"/>
      <c r="P150" s="56"/>
    </row>
    <row r="151" spans="2:16" ht="30" customHeight="1" x14ac:dyDescent="0.15">
      <c r="C151" s="511" t="s">
        <v>281</v>
      </c>
      <c r="D151" s="505" t="s">
        <v>282</v>
      </c>
      <c r="E151" s="505"/>
      <c r="F151" s="39">
        <f>H149</f>
        <v>0</v>
      </c>
      <c r="G151" s="40" t="s">
        <v>49</v>
      </c>
      <c r="H151" s="51"/>
      <c r="I151" s="51"/>
      <c r="J151" s="42"/>
      <c r="K151" s="42"/>
      <c r="L151" s="54"/>
      <c r="M151" s="54"/>
      <c r="N151" s="54"/>
      <c r="O151" s="56"/>
      <c r="P151" s="56"/>
    </row>
    <row r="152" spans="2:16" ht="30" customHeight="1" x14ac:dyDescent="0.15">
      <c r="C152" s="512"/>
      <c r="D152" s="505" t="s">
        <v>283</v>
      </c>
      <c r="E152" s="505"/>
      <c r="F152" s="39"/>
      <c r="G152" s="40" t="s">
        <v>49</v>
      </c>
      <c r="H152" s="51"/>
      <c r="I152" s="51"/>
      <c r="J152" s="42"/>
      <c r="K152" s="42"/>
      <c r="L152" s="54"/>
      <c r="M152" s="54"/>
      <c r="N152" s="54"/>
      <c r="O152" s="56"/>
      <c r="P152" s="56"/>
    </row>
    <row r="153" spans="2:16" ht="30" customHeight="1" x14ac:dyDescent="0.15">
      <c r="C153" s="513"/>
      <c r="D153" s="505" t="s">
        <v>284</v>
      </c>
      <c r="E153" s="505"/>
      <c r="F153" s="39">
        <f>F151+F152</f>
        <v>0</v>
      </c>
      <c r="G153" s="40" t="s">
        <v>49</v>
      </c>
      <c r="H153" s="51"/>
      <c r="I153" s="51"/>
      <c r="J153" s="42"/>
      <c r="K153" s="42"/>
      <c r="L153" s="54"/>
      <c r="M153" s="54"/>
      <c r="N153" s="54"/>
      <c r="O153" s="56"/>
      <c r="P153" s="56"/>
    </row>
    <row r="154" spans="2:16" ht="30" customHeight="1" x14ac:dyDescent="0.15">
      <c r="C154" s="514" t="s">
        <v>285</v>
      </c>
      <c r="D154" s="514"/>
      <c r="E154" s="514"/>
      <c r="F154" s="41">
        <f>基礎情報入力!D88</f>
        <v>0</v>
      </c>
      <c r="G154" s="37" t="s">
        <v>49</v>
      </c>
      <c r="H154" s="51"/>
      <c r="I154" s="51"/>
      <c r="J154" s="42"/>
      <c r="K154" s="42"/>
      <c r="L154" s="54"/>
      <c r="M154" s="54"/>
      <c r="N154" s="54"/>
      <c r="O154" s="56"/>
      <c r="P154" s="56"/>
    </row>
    <row r="155" spans="2:16" ht="30" customHeight="1" x14ac:dyDescent="0.15">
      <c r="C155" s="508" t="s">
        <v>286</v>
      </c>
      <c r="D155" s="509"/>
      <c r="E155" s="510"/>
      <c r="F155" s="35">
        <f>IF((F154&lt;=F153),F154,F153)</f>
        <v>0</v>
      </c>
      <c r="G155" s="36" t="s">
        <v>49</v>
      </c>
      <c r="H155" s="51"/>
      <c r="I155" s="51"/>
      <c r="J155" s="42"/>
      <c r="K155" s="42"/>
      <c r="L155" s="54"/>
      <c r="M155" s="54"/>
      <c r="N155" s="54"/>
      <c r="O155" s="56"/>
      <c r="P155" s="56"/>
    </row>
    <row r="156" spans="2:16" ht="30" customHeight="1" x14ac:dyDescent="0.15">
      <c r="C156" s="50"/>
      <c r="D156" s="56"/>
      <c r="E156" s="56"/>
      <c r="F156" s="52"/>
      <c r="G156" s="53"/>
      <c r="H156" s="51"/>
      <c r="I156" s="51"/>
      <c r="J156" s="42"/>
      <c r="K156" s="42"/>
      <c r="L156" s="54"/>
      <c r="M156" s="54"/>
      <c r="N156" s="54"/>
      <c r="O156" s="56"/>
      <c r="P156" s="56"/>
    </row>
    <row r="157" spans="2:16" x14ac:dyDescent="0.15">
      <c r="C157" s="31"/>
      <c r="D157" s="31"/>
      <c r="E157" s="31"/>
      <c r="F157" s="31"/>
      <c r="G157" s="31"/>
      <c r="H157" s="31"/>
      <c r="I157" s="32"/>
      <c r="J157" s="32"/>
      <c r="K157" s="32"/>
      <c r="L157" s="31"/>
    </row>
    <row r="158" spans="2:16" ht="30" customHeight="1" x14ac:dyDescent="0.15">
      <c r="B158" s="100" t="s">
        <v>297</v>
      </c>
      <c r="C158" s="99"/>
      <c r="D158" s="498">
        <f>基礎情報入力!D91</f>
        <v>0</v>
      </c>
      <c r="E158" s="498"/>
      <c r="F158" s="498"/>
      <c r="G158" s="498"/>
      <c r="H158" s="498"/>
      <c r="I158" s="498"/>
      <c r="J158" s="498"/>
      <c r="K158" s="55"/>
      <c r="L158" s="55"/>
      <c r="M158" s="55"/>
    </row>
    <row r="159" spans="2:16" x14ac:dyDescent="0.15">
      <c r="C159" s="31"/>
      <c r="D159" s="31"/>
      <c r="E159" s="31"/>
      <c r="F159" s="31"/>
      <c r="G159" s="31"/>
      <c r="H159" s="31"/>
      <c r="I159" s="32"/>
      <c r="J159" s="32"/>
      <c r="K159" s="32"/>
      <c r="L159" s="31"/>
    </row>
    <row r="160" spans="2:16" ht="30" customHeight="1" x14ac:dyDescent="0.15">
      <c r="C160" s="499" t="s">
        <v>80</v>
      </c>
      <c r="D160" s="500"/>
      <c r="E160" s="501"/>
      <c r="F160" s="49">
        <f>基礎情報入力!D96</f>
        <v>0</v>
      </c>
      <c r="G160" s="38" t="s">
        <v>298</v>
      </c>
      <c r="H160" s="31"/>
      <c r="I160" s="32"/>
      <c r="J160" s="32"/>
      <c r="K160" s="32"/>
      <c r="L160" s="31"/>
    </row>
    <row r="161" spans="1:16" ht="30" customHeight="1" x14ac:dyDescent="0.15">
      <c r="C161" s="31"/>
      <c r="D161" s="31"/>
      <c r="E161" s="31"/>
      <c r="F161" s="31"/>
      <c r="G161" s="31"/>
      <c r="H161" s="31"/>
      <c r="I161" s="32"/>
      <c r="J161" s="32"/>
      <c r="K161" s="32"/>
      <c r="L161" s="31"/>
    </row>
    <row r="162" spans="1:16" ht="30" customHeight="1" x14ac:dyDescent="0.15">
      <c r="C162" s="33"/>
      <c r="D162" s="502" t="s">
        <v>276</v>
      </c>
      <c r="E162" s="503"/>
      <c r="F162" s="502" t="s">
        <v>277</v>
      </c>
      <c r="G162" s="503"/>
      <c r="H162" s="504" t="s">
        <v>278</v>
      </c>
      <c r="I162" s="504"/>
      <c r="J162" s="504"/>
      <c r="K162" s="43"/>
      <c r="L162" s="44"/>
    </row>
    <row r="163" spans="1:16" ht="30" customHeight="1" x14ac:dyDescent="0.15">
      <c r="C163" s="34" t="s">
        <v>225</v>
      </c>
      <c r="D163" s="35">
        <v>3670</v>
      </c>
      <c r="E163" s="36" t="s">
        <v>49</v>
      </c>
      <c r="F163" s="47">
        <f>IF(F160&gt;1000,1000,F160)</f>
        <v>0</v>
      </c>
      <c r="G163" s="37" t="s">
        <v>279</v>
      </c>
      <c r="H163" s="506">
        <f>D163*F163</f>
        <v>0</v>
      </c>
      <c r="I163" s="507"/>
      <c r="J163" s="38" t="s">
        <v>49</v>
      </c>
      <c r="K163" s="42"/>
    </row>
    <row r="164" spans="1:16" ht="30" customHeight="1" x14ac:dyDescent="0.15">
      <c r="C164" s="77" t="s">
        <v>280</v>
      </c>
      <c r="D164" s="35">
        <v>1570</v>
      </c>
      <c r="E164" s="36" t="s">
        <v>49</v>
      </c>
      <c r="F164" s="47">
        <f>IF(F160&gt;2000,1000,IF(F160&gt;1000,F160-1000,0))</f>
        <v>0</v>
      </c>
      <c r="G164" s="37" t="s">
        <v>279</v>
      </c>
      <c r="H164" s="515">
        <f>ROUNDDOWN(D164*F164,0)</f>
        <v>0</v>
      </c>
      <c r="I164" s="516"/>
      <c r="J164" s="38" t="s">
        <v>49</v>
      </c>
      <c r="K164" s="42"/>
    </row>
    <row r="165" spans="1:16" ht="30" customHeight="1" x14ac:dyDescent="0.15">
      <c r="C165" s="34" t="s">
        <v>227</v>
      </c>
      <c r="D165" s="35">
        <v>1050</v>
      </c>
      <c r="E165" s="36" t="s">
        <v>49</v>
      </c>
      <c r="F165" s="47">
        <f>IF(F160&gt;2000,F160-2000,0)</f>
        <v>0</v>
      </c>
      <c r="G165" s="37" t="s">
        <v>279</v>
      </c>
      <c r="H165" s="506">
        <f>ROUNDDOWN(D165*F165,0)</f>
        <v>0</v>
      </c>
      <c r="I165" s="507"/>
      <c r="J165" s="38" t="s">
        <v>49</v>
      </c>
      <c r="K165" s="42"/>
    </row>
    <row r="166" spans="1:16" ht="30" customHeight="1" x14ac:dyDescent="0.15">
      <c r="C166" s="137" t="s">
        <v>228</v>
      </c>
      <c r="D166" s="35"/>
      <c r="E166" s="36"/>
      <c r="F166" s="48">
        <f>SUM(F163:F165)</f>
        <v>0</v>
      </c>
      <c r="G166" s="37" t="s">
        <v>279</v>
      </c>
      <c r="H166" s="506">
        <f>IF(F160=0,0,SUM(H163:H165))</f>
        <v>0</v>
      </c>
      <c r="I166" s="507"/>
      <c r="J166" s="38" t="s">
        <v>49</v>
      </c>
      <c r="K166" s="42"/>
    </row>
    <row r="167" spans="1:16" ht="30" customHeight="1" x14ac:dyDescent="0.15">
      <c r="C167" s="50"/>
      <c r="D167" s="56"/>
      <c r="E167" s="56"/>
      <c r="F167" s="52"/>
      <c r="G167" s="53"/>
      <c r="H167" s="51"/>
      <c r="I167" s="51"/>
      <c r="J167" s="42"/>
      <c r="K167" s="42"/>
      <c r="L167" s="54"/>
      <c r="M167" s="54"/>
      <c r="N167" s="54"/>
      <c r="O167" s="56"/>
      <c r="P167" s="56"/>
    </row>
    <row r="168" spans="1:16" ht="30" customHeight="1" x14ac:dyDescent="0.15">
      <c r="C168" s="511" t="s">
        <v>281</v>
      </c>
      <c r="D168" s="505" t="s">
        <v>282</v>
      </c>
      <c r="E168" s="505"/>
      <c r="F168" s="39">
        <f>H166</f>
        <v>0</v>
      </c>
      <c r="G168" s="40" t="s">
        <v>49</v>
      </c>
      <c r="H168" s="51"/>
      <c r="I168" s="51"/>
      <c r="J168" s="42"/>
      <c r="K168" s="42"/>
      <c r="L168" s="54"/>
      <c r="M168" s="54"/>
      <c r="N168" s="54"/>
      <c r="O168" s="56"/>
      <c r="P168" s="56"/>
    </row>
    <row r="169" spans="1:16" ht="30" customHeight="1" x14ac:dyDescent="0.15">
      <c r="C169" s="512"/>
      <c r="D169" s="505" t="s">
        <v>283</v>
      </c>
      <c r="E169" s="505"/>
      <c r="F169" s="39"/>
      <c r="G169" s="40" t="s">
        <v>49</v>
      </c>
      <c r="H169" s="51"/>
      <c r="I169" s="51"/>
      <c r="J169" s="42"/>
      <c r="K169" s="42"/>
      <c r="L169" s="54"/>
      <c r="M169" s="54"/>
      <c r="N169" s="54"/>
      <c r="O169" s="56"/>
      <c r="P169" s="56"/>
    </row>
    <row r="170" spans="1:16" ht="30" customHeight="1" x14ac:dyDescent="0.15">
      <c r="C170" s="513"/>
      <c r="D170" s="505" t="s">
        <v>284</v>
      </c>
      <c r="E170" s="505"/>
      <c r="F170" s="39">
        <f>F168+F169</f>
        <v>0</v>
      </c>
      <c r="G170" s="40" t="s">
        <v>49</v>
      </c>
      <c r="H170" s="51"/>
      <c r="I170" s="51"/>
      <c r="J170" s="42"/>
      <c r="K170" s="42"/>
      <c r="L170" s="54"/>
      <c r="M170" s="54"/>
      <c r="N170" s="54"/>
      <c r="O170" s="56"/>
      <c r="P170" s="56"/>
    </row>
    <row r="171" spans="1:16" ht="30" customHeight="1" x14ac:dyDescent="0.15">
      <c r="C171" s="514" t="s">
        <v>285</v>
      </c>
      <c r="D171" s="514"/>
      <c r="E171" s="514"/>
      <c r="F171" s="41">
        <f>基礎情報入力!D97</f>
        <v>0</v>
      </c>
      <c r="G171" s="37" t="s">
        <v>49</v>
      </c>
      <c r="H171" s="51"/>
      <c r="I171" s="51"/>
      <c r="J171" s="42"/>
      <c r="K171" s="42"/>
      <c r="L171" s="54"/>
      <c r="M171" s="54"/>
      <c r="N171" s="54"/>
      <c r="O171" s="56"/>
      <c r="P171" s="56"/>
    </row>
    <row r="172" spans="1:16" ht="30" customHeight="1" x14ac:dyDescent="0.15">
      <c r="C172" s="508" t="s">
        <v>286</v>
      </c>
      <c r="D172" s="509"/>
      <c r="E172" s="510"/>
      <c r="F172" s="35">
        <f>IF((F171&lt;=F170),F171,F170)</f>
        <v>0</v>
      </c>
      <c r="G172" s="36" t="s">
        <v>49</v>
      </c>
      <c r="H172" s="51"/>
      <c r="I172" s="51"/>
      <c r="J172" s="42"/>
      <c r="K172" s="42"/>
      <c r="L172" s="54"/>
      <c r="M172" s="54"/>
      <c r="N172" s="54"/>
      <c r="O172" s="56"/>
      <c r="P172" s="56"/>
    </row>
    <row r="173" spans="1:16" ht="30" customHeight="1" x14ac:dyDescent="0.15">
      <c r="C173" s="50"/>
      <c r="D173" s="56"/>
      <c r="E173" s="56"/>
      <c r="F173" s="52"/>
      <c r="G173" s="53"/>
      <c r="H173" s="51"/>
      <c r="I173" s="51"/>
      <c r="J173" s="42"/>
      <c r="K173" s="42"/>
      <c r="L173" s="54"/>
      <c r="M173" s="54"/>
      <c r="N173" s="54"/>
      <c r="O173" s="56"/>
      <c r="P173" s="56"/>
    </row>
    <row r="174" spans="1:16" ht="30" customHeight="1" x14ac:dyDescent="0.15">
      <c r="A174" s="105" t="s">
        <v>82</v>
      </c>
      <c r="H174" s="31"/>
      <c r="I174" s="31"/>
      <c r="J174" s="31"/>
      <c r="K174" s="31"/>
      <c r="L174" s="31"/>
    </row>
    <row r="175" spans="1:16" ht="15" customHeight="1" x14ac:dyDescent="0.15">
      <c r="B175" s="105" t="s">
        <v>83</v>
      </c>
      <c r="H175" s="31"/>
      <c r="I175" s="31"/>
      <c r="J175" s="31"/>
      <c r="K175" s="31"/>
      <c r="L175" s="31"/>
    </row>
    <row r="176" spans="1:16" ht="15" customHeight="1" x14ac:dyDescent="0.15">
      <c r="B176" s="105" t="s">
        <v>125</v>
      </c>
      <c r="H176" s="31"/>
      <c r="I176" s="31"/>
      <c r="J176" s="31"/>
      <c r="K176" s="31"/>
      <c r="L176" s="31"/>
    </row>
    <row r="177" spans="2:12" ht="15" customHeight="1" x14ac:dyDescent="0.15">
      <c r="B177" s="105" t="s">
        <v>299</v>
      </c>
      <c r="H177" s="31"/>
      <c r="I177" s="31"/>
      <c r="J177" s="31"/>
      <c r="K177" s="31"/>
      <c r="L177" s="31"/>
    </row>
    <row r="178" spans="2:12" ht="15" customHeight="1" x14ac:dyDescent="0.15">
      <c r="B178" s="105" t="s">
        <v>84</v>
      </c>
    </row>
    <row r="179" spans="2:12" ht="15" customHeight="1" x14ac:dyDescent="0.15">
      <c r="B179" s="105" t="s">
        <v>85</v>
      </c>
    </row>
    <row r="180" spans="2:12" ht="15" customHeight="1" x14ac:dyDescent="0.15">
      <c r="B180" s="105" t="s">
        <v>86</v>
      </c>
    </row>
    <row r="181" spans="2:12" ht="15" customHeight="1" x14ac:dyDescent="0.15">
      <c r="B181" s="105" t="s">
        <v>87</v>
      </c>
    </row>
    <row r="182" spans="2:12" ht="15" customHeight="1" x14ac:dyDescent="0.15">
      <c r="B182" s="105" t="s">
        <v>88</v>
      </c>
    </row>
  </sheetData>
  <mergeCells count="150">
    <mergeCell ref="C154:E154"/>
    <mergeCell ref="C155:E155"/>
    <mergeCell ref="D153:E153"/>
    <mergeCell ref="H162:J162"/>
    <mergeCell ref="C168:C170"/>
    <mergeCell ref="D168:E168"/>
    <mergeCell ref="D169:E169"/>
    <mergeCell ref="D170:E170"/>
    <mergeCell ref="H149:I149"/>
    <mergeCell ref="C151:C153"/>
    <mergeCell ref="D151:E151"/>
    <mergeCell ref="D152:E152"/>
    <mergeCell ref="H146:I146"/>
    <mergeCell ref="H147:I147"/>
    <mergeCell ref="H148:I148"/>
    <mergeCell ref="C103:E103"/>
    <mergeCell ref="D111:E111"/>
    <mergeCell ref="F111:G111"/>
    <mergeCell ref="H111:J111"/>
    <mergeCell ref="C104:E104"/>
    <mergeCell ref="H115:I115"/>
    <mergeCell ref="H112:I112"/>
    <mergeCell ref="H113:I113"/>
    <mergeCell ref="C138:E138"/>
    <mergeCell ref="D145:E145"/>
    <mergeCell ref="H129:I129"/>
    <mergeCell ref="H130:I130"/>
    <mergeCell ref="C134:C136"/>
    <mergeCell ref="D135:E135"/>
    <mergeCell ref="D136:E136"/>
    <mergeCell ref="C126:E126"/>
    <mergeCell ref="D128:E128"/>
    <mergeCell ref="F128:G128"/>
    <mergeCell ref="H128:J128"/>
    <mergeCell ref="C121:E121"/>
    <mergeCell ref="C120:E120"/>
    <mergeCell ref="C66:C68"/>
    <mergeCell ref="D67:E67"/>
    <mergeCell ref="D68:E68"/>
    <mergeCell ref="D66:E66"/>
    <mergeCell ref="C86:E86"/>
    <mergeCell ref="C87:E87"/>
    <mergeCell ref="D90:J90"/>
    <mergeCell ref="C92:E92"/>
    <mergeCell ref="D94:E94"/>
    <mergeCell ref="F94:G94"/>
    <mergeCell ref="H94:J94"/>
    <mergeCell ref="D73:J73"/>
    <mergeCell ref="C75:E75"/>
    <mergeCell ref="F77:G77"/>
    <mergeCell ref="H77:J77"/>
    <mergeCell ref="D85:E85"/>
    <mergeCell ref="H81:I81"/>
    <mergeCell ref="C83:C85"/>
    <mergeCell ref="D83:E83"/>
    <mergeCell ref="D84:E84"/>
    <mergeCell ref="D77:E77"/>
    <mergeCell ref="H78:I78"/>
    <mergeCell ref="H79:I79"/>
    <mergeCell ref="H80:I80"/>
    <mergeCell ref="F145:G145"/>
    <mergeCell ref="H145:J145"/>
    <mergeCell ref="D141:J141"/>
    <mergeCell ref="C143:E143"/>
    <mergeCell ref="H131:I131"/>
    <mergeCell ref="H132:I132"/>
    <mergeCell ref="D134:E134"/>
    <mergeCell ref="C137:E137"/>
    <mergeCell ref="C41:E41"/>
    <mergeCell ref="D43:E43"/>
    <mergeCell ref="F43:G43"/>
    <mergeCell ref="H43:J43"/>
    <mergeCell ref="C52:E52"/>
    <mergeCell ref="C53:E53"/>
    <mergeCell ref="C49:C51"/>
    <mergeCell ref="D49:E49"/>
    <mergeCell ref="D50:E50"/>
    <mergeCell ref="D51:E51"/>
    <mergeCell ref="C69:E69"/>
    <mergeCell ref="C70:E70"/>
    <mergeCell ref="H61:I61"/>
    <mergeCell ref="H62:I62"/>
    <mergeCell ref="H63:I63"/>
    <mergeCell ref="H64:I64"/>
    <mergeCell ref="C172:E172"/>
    <mergeCell ref="H163:I163"/>
    <mergeCell ref="H164:I164"/>
    <mergeCell ref="H165:I165"/>
    <mergeCell ref="H166:I166"/>
    <mergeCell ref="D158:J158"/>
    <mergeCell ref="C160:E160"/>
    <mergeCell ref="D162:E162"/>
    <mergeCell ref="F162:G162"/>
    <mergeCell ref="C171:E171"/>
    <mergeCell ref="D124:J124"/>
    <mergeCell ref="H114:I114"/>
    <mergeCell ref="D107:J107"/>
    <mergeCell ref="C109:E109"/>
    <mergeCell ref="C117:C119"/>
    <mergeCell ref="D117:E117"/>
    <mergeCell ref="D118:E118"/>
    <mergeCell ref="D119:E119"/>
    <mergeCell ref="H95:I95"/>
    <mergeCell ref="H97:I97"/>
    <mergeCell ref="H96:I96"/>
    <mergeCell ref="H98:I98"/>
    <mergeCell ref="C100:C102"/>
    <mergeCell ref="D100:E100"/>
    <mergeCell ref="D101:E101"/>
    <mergeCell ref="D102:E102"/>
    <mergeCell ref="D56:J56"/>
    <mergeCell ref="C58:E58"/>
    <mergeCell ref="D60:E60"/>
    <mergeCell ref="H44:I44"/>
    <mergeCell ref="H45:I45"/>
    <mergeCell ref="H46:I46"/>
    <mergeCell ref="H47:I47"/>
    <mergeCell ref="F60:G60"/>
    <mergeCell ref="H60:J60"/>
    <mergeCell ref="D39:J39"/>
    <mergeCell ref="H29:I29"/>
    <mergeCell ref="H27:I27"/>
    <mergeCell ref="H28:I28"/>
    <mergeCell ref="C15:C17"/>
    <mergeCell ref="D15:E15"/>
    <mergeCell ref="D16:E16"/>
    <mergeCell ref="D17:E17"/>
    <mergeCell ref="C18:E18"/>
    <mergeCell ref="C24:E24"/>
    <mergeCell ref="C35:E35"/>
    <mergeCell ref="C36:E36"/>
    <mergeCell ref="H30:I30"/>
    <mergeCell ref="C32:C34"/>
    <mergeCell ref="D32:E32"/>
    <mergeCell ref="D33:E33"/>
    <mergeCell ref="D5:J5"/>
    <mergeCell ref="C7:E7"/>
    <mergeCell ref="D9:E9"/>
    <mergeCell ref="F9:G9"/>
    <mergeCell ref="H9:J9"/>
    <mergeCell ref="D34:E34"/>
    <mergeCell ref="D26:E26"/>
    <mergeCell ref="F26:G26"/>
    <mergeCell ref="H26:J26"/>
    <mergeCell ref="H10:I10"/>
    <mergeCell ref="C19:E19"/>
    <mergeCell ref="D22:J22"/>
    <mergeCell ref="H11:I11"/>
    <mergeCell ref="H12:I12"/>
    <mergeCell ref="H13:I13"/>
  </mergeCells>
  <phoneticPr fontId="21"/>
  <conditionalFormatting sqref="H11:I11 H28:I28 H45:I45 H62:I62 H79:I79 H96:I96 H113:I113 H130:I130 H147:I147 H164:I164">
    <cfRule type="cellIs" dxfId="12" priority="11" stopIfTrue="1" operator="equal">
      <formula>-1500000</formula>
    </cfRule>
  </conditionalFormatting>
  <conditionalFormatting sqref="F11">
    <cfRule type="cellIs" dxfId="11" priority="10" stopIfTrue="1" operator="equal">
      <formula>-1000</formula>
    </cfRule>
  </conditionalFormatting>
  <conditionalFormatting sqref="F28">
    <cfRule type="cellIs" dxfId="10" priority="9" stopIfTrue="1" operator="equal">
      <formula>-1000</formula>
    </cfRule>
  </conditionalFormatting>
  <conditionalFormatting sqref="F45">
    <cfRule type="cellIs" dxfId="9" priority="8" stopIfTrue="1" operator="equal">
      <formula>-1000</formula>
    </cfRule>
  </conditionalFormatting>
  <conditionalFormatting sqref="F62">
    <cfRule type="cellIs" dxfId="8" priority="7" stopIfTrue="1" operator="equal">
      <formula>-1000</formula>
    </cfRule>
  </conditionalFormatting>
  <conditionalFormatting sqref="F79">
    <cfRule type="cellIs" dxfId="7" priority="6" stopIfTrue="1" operator="equal">
      <formula>-1000</formula>
    </cfRule>
  </conditionalFormatting>
  <conditionalFormatting sqref="F96">
    <cfRule type="cellIs" dxfId="6" priority="5" stopIfTrue="1" operator="equal">
      <formula>-1000</formula>
    </cfRule>
  </conditionalFormatting>
  <conditionalFormatting sqref="F113">
    <cfRule type="cellIs" dxfId="5" priority="4" stopIfTrue="1" operator="equal">
      <formula>-1000</formula>
    </cfRule>
  </conditionalFormatting>
  <conditionalFormatting sqref="F130">
    <cfRule type="cellIs" dxfId="4" priority="3" stopIfTrue="1" operator="equal">
      <formula>-1000</formula>
    </cfRule>
  </conditionalFormatting>
  <conditionalFormatting sqref="F147">
    <cfRule type="cellIs" dxfId="3" priority="2" stopIfTrue="1" operator="equal">
      <formula>-1000</formula>
    </cfRule>
  </conditionalFormatting>
  <conditionalFormatting sqref="F164">
    <cfRule type="cellIs" dxfId="2" priority="1" stopIfTrue="1" operator="equal">
      <formula>-1000</formula>
    </cfRule>
  </conditionalFormatting>
  <pageMargins left="0.51181102362204722" right="0.11811023622047245" top="0.74803149606299213" bottom="0.55118110236220474" header="0.31496062992125984" footer="0.31496062992125984"/>
  <pageSetup paperSize="9" scale="91" orientation="portrait" r:id="rId1"/>
  <rowBreaks count="10" manualBreakCount="10">
    <brk id="20" max="12" man="1"/>
    <brk id="37" max="12" man="1"/>
    <brk id="54" max="12" man="1"/>
    <brk id="71" max="12" man="1"/>
    <brk id="88" max="12" man="1"/>
    <brk id="105" max="12" man="1"/>
    <brk id="122" max="12" man="1"/>
    <brk id="139" max="12" man="1"/>
    <brk id="156" max="12" man="1"/>
    <brk id="173" max="12" man="1"/>
  </rowBreaks>
  <colBreaks count="1" manualBreakCount="1">
    <brk id="13" max="30"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5"/>
  <sheetViews>
    <sheetView view="pageBreakPreview" zoomScale="85" zoomScaleNormal="100" zoomScaleSheetLayoutView="85" workbookViewId="0"/>
  </sheetViews>
  <sheetFormatPr defaultColWidth="12.625" defaultRowHeight="13.5" x14ac:dyDescent="0.15"/>
  <cols>
    <col min="1" max="1" width="3.625" style="69" customWidth="1"/>
    <col min="2" max="2" width="15.625" style="69" customWidth="1"/>
    <col min="3" max="4" width="12.625" style="69"/>
    <col min="5" max="5" width="3.625" style="69" customWidth="1"/>
    <col min="6" max="6" width="12.625" style="69" customWidth="1"/>
    <col min="7" max="7" width="3.625" style="69" customWidth="1"/>
    <col min="8" max="8" width="9.625" style="69" customWidth="1"/>
    <col min="9" max="10" width="3.625" style="69" customWidth="1"/>
    <col min="11" max="11" width="6.625" style="69" customWidth="1"/>
    <col min="12" max="13" width="12.625" style="69" customWidth="1"/>
    <col min="14" max="14" width="3.625" style="69" hidden="1" customWidth="1"/>
    <col min="15" max="15" width="12.625" style="69" customWidth="1"/>
    <col min="16" max="16" width="3.625" style="69" customWidth="1"/>
    <col min="17" max="22" width="12.625" style="69" customWidth="1"/>
    <col min="23" max="16384" width="12.625" style="69"/>
  </cols>
  <sheetData>
    <row r="1" spans="1:22" ht="30" customHeight="1" x14ac:dyDescent="0.15">
      <c r="A1" s="105" t="s">
        <v>185</v>
      </c>
    </row>
    <row r="2" spans="1:22" ht="15" customHeight="1" x14ac:dyDescent="0.15"/>
    <row r="3" spans="1:22" ht="30" customHeight="1" x14ac:dyDescent="0.15">
      <c r="A3" s="70" t="s">
        <v>128</v>
      </c>
    </row>
    <row r="4" spans="1:22" ht="15" customHeight="1" thickBot="1" x14ac:dyDescent="0.2">
      <c r="V4" s="69" t="s">
        <v>15</v>
      </c>
    </row>
    <row r="5" spans="1:22" ht="30" customHeight="1" thickBot="1" x14ac:dyDescent="0.2">
      <c r="A5" s="364" t="s">
        <v>93</v>
      </c>
      <c r="B5" s="367" t="s">
        <v>92</v>
      </c>
      <c r="C5" s="370" t="s">
        <v>147</v>
      </c>
      <c r="D5" s="371" t="s">
        <v>308</v>
      </c>
      <c r="E5" s="371"/>
      <c r="F5" s="374" t="s">
        <v>151</v>
      </c>
      <c r="G5" s="458" t="s">
        <v>69</v>
      </c>
      <c r="H5" s="459"/>
      <c r="I5" s="459"/>
      <c r="J5" s="459"/>
      <c r="K5" s="459"/>
      <c r="L5" s="460"/>
      <c r="M5" s="461" t="s">
        <v>70</v>
      </c>
      <c r="N5" s="462"/>
      <c r="O5" s="462"/>
      <c r="P5" s="462"/>
      <c r="Q5" s="462"/>
      <c r="R5" s="462"/>
      <c r="S5" s="462"/>
      <c r="T5" s="462"/>
      <c r="U5" s="462"/>
      <c r="V5" s="463"/>
    </row>
    <row r="6" spans="1:22" ht="22.5" customHeight="1" x14ac:dyDescent="0.15">
      <c r="A6" s="365"/>
      <c r="B6" s="368"/>
      <c r="C6" s="365"/>
      <c r="D6" s="372"/>
      <c r="E6" s="372"/>
      <c r="F6" s="375"/>
      <c r="G6" s="464" t="s">
        <v>71</v>
      </c>
      <c r="H6" s="465"/>
      <c r="I6" s="465"/>
      <c r="J6" s="465"/>
      <c r="K6" s="466"/>
      <c r="L6" s="374" t="s">
        <v>72</v>
      </c>
      <c r="M6" s="467" t="s">
        <v>309</v>
      </c>
      <c r="N6" s="469"/>
      <c r="O6" s="471" t="s">
        <v>310</v>
      </c>
      <c r="P6" s="371"/>
      <c r="Q6" s="473" t="s">
        <v>311</v>
      </c>
      <c r="R6" s="475" t="s">
        <v>73</v>
      </c>
      <c r="S6" s="488" t="s">
        <v>74</v>
      </c>
      <c r="T6" s="477" t="s">
        <v>75</v>
      </c>
      <c r="U6" s="479" t="s">
        <v>133</v>
      </c>
      <c r="V6" s="481" t="s">
        <v>76</v>
      </c>
    </row>
    <row r="7" spans="1:22" ht="22.5" customHeight="1" thickBot="1" x14ac:dyDescent="0.2">
      <c r="A7" s="366"/>
      <c r="B7" s="369"/>
      <c r="C7" s="366"/>
      <c r="D7" s="373"/>
      <c r="E7" s="373"/>
      <c r="F7" s="376"/>
      <c r="G7" s="483"/>
      <c r="H7" s="484"/>
      <c r="I7" s="485" t="s">
        <v>77</v>
      </c>
      <c r="J7" s="486"/>
      <c r="K7" s="487"/>
      <c r="L7" s="376"/>
      <c r="M7" s="468"/>
      <c r="N7" s="470"/>
      <c r="O7" s="472"/>
      <c r="P7" s="373"/>
      <c r="Q7" s="474"/>
      <c r="R7" s="476"/>
      <c r="S7" s="489"/>
      <c r="T7" s="478"/>
      <c r="U7" s="480"/>
      <c r="V7" s="482"/>
    </row>
    <row r="8" spans="1:22" ht="22.5" customHeight="1" x14ac:dyDescent="0.15">
      <c r="A8" s="401">
        <v>1</v>
      </c>
      <c r="B8" s="403">
        <f>基礎情報入力!L10</f>
        <v>0</v>
      </c>
      <c r="C8" s="517" t="s">
        <v>132</v>
      </c>
      <c r="D8" s="407">
        <f>ROUNDDOWN(基礎情報入力!L16/1000,0)</f>
        <v>0</v>
      </c>
      <c r="E8" s="409" t="s">
        <v>78</v>
      </c>
      <c r="F8" s="379">
        <f>IF((D8&lt;=C8),D8,C8)</f>
        <v>0</v>
      </c>
      <c r="G8" s="389">
        <f>ROUNDDOWN(基礎情報入力!L17/1000,0)</f>
        <v>0</v>
      </c>
      <c r="H8" s="390"/>
      <c r="I8" s="393">
        <f>ROUNDDOWN(基礎情報入力!L18/1000,0)</f>
        <v>0</v>
      </c>
      <c r="J8" s="394"/>
      <c r="K8" s="390"/>
      <c r="L8" s="521" t="str">
        <f>IF(ISERROR(G8/F8),"",ROUNDDOWN(G8/F8,6))</f>
        <v/>
      </c>
      <c r="M8" s="523" t="str">
        <f>IF(ISERROR((1/3)-((G8/F8)/4)),"",ROUNDDOWN((1/3)-((G8/F8)/4),6))</f>
        <v/>
      </c>
      <c r="N8" s="385"/>
      <c r="O8" s="387" t="s">
        <v>222</v>
      </c>
      <c r="P8" s="387" t="s">
        <v>78</v>
      </c>
      <c r="Q8" s="519" t="str">
        <f>IF(M8&gt;=1/6,M8,1/6)</f>
        <v/>
      </c>
      <c r="R8" s="379" t="str">
        <f>IF(ISERROR(ROUNDDOWN(F8*Q8,0)),"",(ROUNDDOWN(F8*Q8,0)))</f>
        <v/>
      </c>
      <c r="S8" s="383">
        <f>SUM(I8,R8)</f>
        <v>0</v>
      </c>
      <c r="T8" s="377">
        <f>ROUNDDOWN(F8*1/2,0)</f>
        <v>0</v>
      </c>
      <c r="U8" s="377">
        <f>IF(0&lt;=S8-T8,S8-T8,0)</f>
        <v>0</v>
      </c>
      <c r="V8" s="379" t="str">
        <f>IF(ISERROR(IF(0&lt;=R8-U8,R8-U8,0)),"",(IF(0&lt;=R8-U8,R8-U8,0)))</f>
        <v/>
      </c>
    </row>
    <row r="9" spans="1:22" ht="22.5" customHeight="1" x14ac:dyDescent="0.15">
      <c r="A9" s="402"/>
      <c r="B9" s="404"/>
      <c r="C9" s="518"/>
      <c r="D9" s="408"/>
      <c r="E9" s="410"/>
      <c r="F9" s="380"/>
      <c r="G9" s="391"/>
      <c r="H9" s="392"/>
      <c r="I9" s="395"/>
      <c r="J9" s="396"/>
      <c r="K9" s="392"/>
      <c r="L9" s="522"/>
      <c r="M9" s="524"/>
      <c r="N9" s="386"/>
      <c r="O9" s="388"/>
      <c r="P9" s="388"/>
      <c r="Q9" s="520"/>
      <c r="R9" s="380"/>
      <c r="S9" s="384"/>
      <c r="T9" s="378"/>
      <c r="U9" s="378"/>
      <c r="V9" s="380"/>
    </row>
    <row r="10" spans="1:22" ht="22.5" customHeight="1" x14ac:dyDescent="0.15">
      <c r="A10" s="402">
        <v>2</v>
      </c>
      <c r="B10" s="404">
        <f>基礎情報入力!L19</f>
        <v>0</v>
      </c>
      <c r="C10" s="518" t="s">
        <v>131</v>
      </c>
      <c r="D10" s="408">
        <f>ROUNDDOWN(基礎情報入力!L25/1000,0)</f>
        <v>0</v>
      </c>
      <c r="E10" s="410" t="s">
        <v>78</v>
      </c>
      <c r="F10" s="380">
        <f>IF((D10&lt;=C10),D10,C10)</f>
        <v>0</v>
      </c>
      <c r="G10" s="391">
        <f>ROUNDDOWN(基礎情報入力!L26/1000,0)</f>
        <v>0</v>
      </c>
      <c r="H10" s="392"/>
      <c r="I10" s="395">
        <f>ROUNDDOWN(基礎情報入力!L27/1000,0)</f>
        <v>0</v>
      </c>
      <c r="J10" s="396"/>
      <c r="K10" s="392"/>
      <c r="L10" s="525" t="str">
        <f>IF(ISERROR(G10/F10),"",ROUNDDOWN(G10/F10,6))</f>
        <v/>
      </c>
      <c r="M10" s="527" t="str">
        <f>IF(ISERROR((1/3)-((G10/F10)/4)),"",ROUNDDOWN((1/3)-((G10/F10)/4),6))</f>
        <v/>
      </c>
      <c r="N10" s="386"/>
      <c r="O10" s="388" t="s">
        <v>223</v>
      </c>
      <c r="P10" s="388" t="s">
        <v>78</v>
      </c>
      <c r="Q10" s="529" t="str">
        <f>IF(M10&gt;=1/6,M10,1/6)</f>
        <v/>
      </c>
      <c r="R10" s="380" t="str">
        <f>IF(ISERROR(ROUNDDOWN(F10*Q10,0)),"",(ROUNDDOWN(F10*Q10,0)))</f>
        <v/>
      </c>
      <c r="S10" s="384">
        <f>SUM(I10,R10)</f>
        <v>0</v>
      </c>
      <c r="T10" s="378">
        <f>ROUNDDOWN(F10*1/2,0)</f>
        <v>0</v>
      </c>
      <c r="U10" s="378">
        <f>IF(0&lt;=S10-T10,S10-T10,0)</f>
        <v>0</v>
      </c>
      <c r="V10" s="380" t="str">
        <f>IF(ISERROR(IF(0&lt;=R10-U10,R10-U10,0)),"",(IF(0&lt;=R10-U10,R10-U10,0)))</f>
        <v/>
      </c>
    </row>
    <row r="11" spans="1:22" ht="22.5" customHeight="1" x14ac:dyDescent="0.15">
      <c r="A11" s="402"/>
      <c r="B11" s="404"/>
      <c r="C11" s="518"/>
      <c r="D11" s="408"/>
      <c r="E11" s="410"/>
      <c r="F11" s="380"/>
      <c r="G11" s="391"/>
      <c r="H11" s="392"/>
      <c r="I11" s="395"/>
      <c r="J11" s="396"/>
      <c r="K11" s="392"/>
      <c r="L11" s="526"/>
      <c r="M11" s="528"/>
      <c r="N11" s="386"/>
      <c r="O11" s="388"/>
      <c r="P11" s="388"/>
      <c r="Q11" s="530"/>
      <c r="R11" s="380"/>
      <c r="S11" s="384"/>
      <c r="T11" s="378"/>
      <c r="U11" s="378"/>
      <c r="V11" s="380"/>
    </row>
    <row r="12" spans="1:22" ht="22.5" customHeight="1" x14ac:dyDescent="0.15">
      <c r="A12" s="402">
        <v>3</v>
      </c>
      <c r="B12" s="404">
        <f>基礎情報入力!L28</f>
        <v>0</v>
      </c>
      <c r="C12" s="518" t="s">
        <v>131</v>
      </c>
      <c r="D12" s="408">
        <f>ROUNDDOWN(基礎情報入力!L34/1000,0)</f>
        <v>0</v>
      </c>
      <c r="E12" s="410" t="s">
        <v>78</v>
      </c>
      <c r="F12" s="380">
        <f>IF((D12&lt;=C12),D12,C12)</f>
        <v>0</v>
      </c>
      <c r="G12" s="391">
        <f>ROUNDDOWN(基礎情報入力!L35/1000,0)</f>
        <v>0</v>
      </c>
      <c r="H12" s="392"/>
      <c r="I12" s="395">
        <f>ROUNDDOWN(基礎情報入力!L36/1000,0)</f>
        <v>0</v>
      </c>
      <c r="J12" s="396"/>
      <c r="K12" s="392"/>
      <c r="L12" s="525" t="str">
        <f>IF(ISERROR(G12/F12),"",ROUNDDOWN(G12/F12,6))</f>
        <v/>
      </c>
      <c r="M12" s="527" t="str">
        <f>IF(ISERROR((1/3)-((G12/F12)/4)),"",ROUNDDOWN((1/3)-((G12/F12)/4),6))</f>
        <v/>
      </c>
      <c r="N12" s="386"/>
      <c r="O12" s="388" t="s">
        <v>223</v>
      </c>
      <c r="P12" s="388" t="s">
        <v>78</v>
      </c>
      <c r="Q12" s="529" t="str">
        <f>IF(M12&gt;=1/6,M12,1/6)</f>
        <v/>
      </c>
      <c r="R12" s="380" t="str">
        <f>IF(ISERROR(ROUNDDOWN(F12*Q12,0)),"",(ROUNDDOWN(F12*Q12,0)))</f>
        <v/>
      </c>
      <c r="S12" s="384">
        <f>SUM(I12,R12)</f>
        <v>0</v>
      </c>
      <c r="T12" s="378">
        <f>ROUNDDOWN(F12*1/2,0)</f>
        <v>0</v>
      </c>
      <c r="U12" s="378">
        <f>IF(0&lt;=S12-T12,S12-T12,0)</f>
        <v>0</v>
      </c>
      <c r="V12" s="380" t="str">
        <f>IF(ISERROR(IF(0&lt;=R12-U12,R12-U12,0)),"",(IF(0&lt;=R12-U12,R12-U12,0)))</f>
        <v/>
      </c>
    </row>
    <row r="13" spans="1:22" ht="22.5" customHeight="1" x14ac:dyDescent="0.15">
      <c r="A13" s="402"/>
      <c r="B13" s="404"/>
      <c r="C13" s="518"/>
      <c r="D13" s="408"/>
      <c r="E13" s="410"/>
      <c r="F13" s="380"/>
      <c r="G13" s="391"/>
      <c r="H13" s="392"/>
      <c r="I13" s="395"/>
      <c r="J13" s="396"/>
      <c r="K13" s="392"/>
      <c r="L13" s="526"/>
      <c r="M13" s="528"/>
      <c r="N13" s="386"/>
      <c r="O13" s="388"/>
      <c r="P13" s="388"/>
      <c r="Q13" s="530"/>
      <c r="R13" s="380"/>
      <c r="S13" s="384"/>
      <c r="T13" s="378"/>
      <c r="U13" s="378"/>
      <c r="V13" s="380"/>
    </row>
    <row r="14" spans="1:22" ht="22.5" customHeight="1" x14ac:dyDescent="0.15">
      <c r="A14" s="402">
        <v>4</v>
      </c>
      <c r="B14" s="404">
        <f>基礎情報入力!L37</f>
        <v>0</v>
      </c>
      <c r="C14" s="518" t="s">
        <v>131</v>
      </c>
      <c r="D14" s="408">
        <f>ROUNDDOWN(基礎情報入力!L43/1000,0)</f>
        <v>0</v>
      </c>
      <c r="E14" s="410" t="s">
        <v>78</v>
      </c>
      <c r="F14" s="380">
        <f>IF((D14&lt;=C14),D14,C14)</f>
        <v>0</v>
      </c>
      <c r="G14" s="391">
        <f>ROUNDDOWN(基礎情報入力!L44/1000,0)</f>
        <v>0</v>
      </c>
      <c r="H14" s="392"/>
      <c r="I14" s="395">
        <f>ROUNDDOWN(基礎情報入力!L45/1000,0)</f>
        <v>0</v>
      </c>
      <c r="J14" s="396"/>
      <c r="K14" s="392"/>
      <c r="L14" s="525" t="str">
        <f>IF(ISERROR(G14/F14),"",ROUNDDOWN(G14/F14,6))</f>
        <v/>
      </c>
      <c r="M14" s="527" t="str">
        <f>IF(ISERROR((1/3)-((G14/F14)/4)),"",ROUNDDOWN((1/3)-((G14/F14)/4),6))</f>
        <v/>
      </c>
      <c r="N14" s="386"/>
      <c r="O14" s="388" t="s">
        <v>223</v>
      </c>
      <c r="P14" s="388" t="s">
        <v>78</v>
      </c>
      <c r="Q14" s="529" t="str">
        <f>IF(M14&gt;=1/6,M14,1/6)</f>
        <v/>
      </c>
      <c r="R14" s="380" t="str">
        <f>IF(ISERROR(ROUNDDOWN(F14*Q14,0)),"",(ROUNDDOWN(F14*Q14,0)))</f>
        <v/>
      </c>
      <c r="S14" s="384">
        <f>SUM(I14,R14)</f>
        <v>0</v>
      </c>
      <c r="T14" s="378">
        <f>ROUNDDOWN(F14*1/2,0)</f>
        <v>0</v>
      </c>
      <c r="U14" s="378">
        <f>IF(0&lt;=S14-T14,S14-T14,0)</f>
        <v>0</v>
      </c>
      <c r="V14" s="380" t="str">
        <f>IF(ISERROR(IF(0&lt;=R14-U14,R14-U14,0)),"",(IF(0&lt;=R14-U14,R14-U14,0)))</f>
        <v/>
      </c>
    </row>
    <row r="15" spans="1:22" ht="22.5" customHeight="1" x14ac:dyDescent="0.15">
      <c r="A15" s="402"/>
      <c r="B15" s="404"/>
      <c r="C15" s="518"/>
      <c r="D15" s="408"/>
      <c r="E15" s="410"/>
      <c r="F15" s="380"/>
      <c r="G15" s="391"/>
      <c r="H15" s="392"/>
      <c r="I15" s="395"/>
      <c r="J15" s="396"/>
      <c r="K15" s="392"/>
      <c r="L15" s="526"/>
      <c r="M15" s="528"/>
      <c r="N15" s="386"/>
      <c r="O15" s="388"/>
      <c r="P15" s="388"/>
      <c r="Q15" s="530"/>
      <c r="R15" s="380"/>
      <c r="S15" s="384"/>
      <c r="T15" s="378"/>
      <c r="U15" s="378"/>
      <c r="V15" s="380"/>
    </row>
    <row r="16" spans="1:22" ht="22.5" customHeight="1" x14ac:dyDescent="0.15">
      <c r="A16" s="402">
        <v>5</v>
      </c>
      <c r="B16" s="404">
        <f>基礎情報入力!L46</f>
        <v>0</v>
      </c>
      <c r="C16" s="518" t="s">
        <v>131</v>
      </c>
      <c r="D16" s="408">
        <f>ROUNDDOWN(基礎情報入力!L52/1000,0)</f>
        <v>0</v>
      </c>
      <c r="E16" s="410" t="s">
        <v>78</v>
      </c>
      <c r="F16" s="380">
        <f>IF((D16&lt;=C16),D16,C16)</f>
        <v>0</v>
      </c>
      <c r="G16" s="391">
        <f>ROUNDDOWN(基礎情報入力!L53/1000,0)</f>
        <v>0</v>
      </c>
      <c r="H16" s="392"/>
      <c r="I16" s="395">
        <f>ROUNDDOWN(基礎情報入力!L54/1000,0)</f>
        <v>0</v>
      </c>
      <c r="J16" s="396"/>
      <c r="K16" s="392"/>
      <c r="L16" s="525" t="str">
        <f>IF(ISERROR(G16/F16),"",ROUNDDOWN(G16/F16,6))</f>
        <v/>
      </c>
      <c r="M16" s="527" t="str">
        <f>IF(ISERROR((1/3)-((G16/F16)/4)),"",ROUNDDOWN((1/3)-((G16/F16)/4),6))</f>
        <v/>
      </c>
      <c r="N16" s="386"/>
      <c r="O16" s="388" t="s">
        <v>223</v>
      </c>
      <c r="P16" s="388" t="s">
        <v>78</v>
      </c>
      <c r="Q16" s="529" t="str">
        <f>IF(M16&gt;=1/6,M16,1/6)</f>
        <v/>
      </c>
      <c r="R16" s="380" t="str">
        <f>IF(ISERROR(ROUNDDOWN(F16*Q16,0)),"",(ROUNDDOWN(F16*Q16,0)))</f>
        <v/>
      </c>
      <c r="S16" s="384">
        <f>SUM(I16,R16)</f>
        <v>0</v>
      </c>
      <c r="T16" s="378">
        <f>ROUNDDOWN(F16*1/2,0)</f>
        <v>0</v>
      </c>
      <c r="U16" s="378">
        <f>IF(0&lt;=S16-T16,S16-T16,0)</f>
        <v>0</v>
      </c>
      <c r="V16" s="380" t="str">
        <f>IF(ISERROR(IF(0&lt;=R16-U16,R16-U16,0)),"",(IF(0&lt;=R16-U16,R16-U16,0)))</f>
        <v/>
      </c>
    </row>
    <row r="17" spans="1:22" ht="22.5" customHeight="1" x14ac:dyDescent="0.15">
      <c r="A17" s="402"/>
      <c r="B17" s="404"/>
      <c r="C17" s="518"/>
      <c r="D17" s="408"/>
      <c r="E17" s="410"/>
      <c r="F17" s="380"/>
      <c r="G17" s="391"/>
      <c r="H17" s="392"/>
      <c r="I17" s="395"/>
      <c r="J17" s="396"/>
      <c r="K17" s="392"/>
      <c r="L17" s="526"/>
      <c r="M17" s="528"/>
      <c r="N17" s="386"/>
      <c r="O17" s="388"/>
      <c r="P17" s="388"/>
      <c r="Q17" s="530"/>
      <c r="R17" s="380"/>
      <c r="S17" s="384"/>
      <c r="T17" s="378"/>
      <c r="U17" s="378"/>
      <c r="V17" s="380"/>
    </row>
    <row r="18" spans="1:22" ht="22.5" customHeight="1" x14ac:dyDescent="0.15">
      <c r="A18" s="402">
        <v>6</v>
      </c>
      <c r="B18" s="404">
        <f>基礎情報入力!L55</f>
        <v>0</v>
      </c>
      <c r="C18" s="518" t="s">
        <v>131</v>
      </c>
      <c r="D18" s="408">
        <f>ROUNDDOWN(基礎情報入力!L61/1000,0)</f>
        <v>0</v>
      </c>
      <c r="E18" s="410" t="s">
        <v>78</v>
      </c>
      <c r="F18" s="380">
        <f>IF((D18&lt;=C18),D18,C18)</f>
        <v>0</v>
      </c>
      <c r="G18" s="391">
        <f>ROUNDDOWN(基礎情報入力!L62/1000,0)</f>
        <v>0</v>
      </c>
      <c r="H18" s="392"/>
      <c r="I18" s="395">
        <f>ROUNDDOWN(基礎情報入力!L63/1000,0)</f>
        <v>0</v>
      </c>
      <c r="J18" s="396"/>
      <c r="K18" s="392"/>
      <c r="L18" s="525" t="str">
        <f>IF(ISERROR(G18/F18),"",ROUNDDOWN(G18/F18,6))</f>
        <v/>
      </c>
      <c r="M18" s="527" t="str">
        <f>IF(ISERROR((1/3)-((G18/F18)/4)),"",ROUNDDOWN((1/3)-((G18/F18)/4),6))</f>
        <v/>
      </c>
      <c r="N18" s="386"/>
      <c r="O18" s="388" t="s">
        <v>223</v>
      </c>
      <c r="P18" s="388" t="s">
        <v>78</v>
      </c>
      <c r="Q18" s="529" t="str">
        <f>IF(M18&gt;=1/6,M18,1/6)</f>
        <v/>
      </c>
      <c r="R18" s="380" t="str">
        <f>IF(ISERROR(ROUNDDOWN(F18*Q18,0)),"",(ROUNDDOWN(F18*Q18,0)))</f>
        <v/>
      </c>
      <c r="S18" s="384">
        <f>SUM(I18,R18)</f>
        <v>0</v>
      </c>
      <c r="T18" s="378">
        <f>ROUNDDOWN(F18*1/2,0)</f>
        <v>0</v>
      </c>
      <c r="U18" s="378">
        <f>IF(0&lt;=S18-T18,S18-T18,0)</f>
        <v>0</v>
      </c>
      <c r="V18" s="380" t="str">
        <f>IF(ISERROR(IF(0&lt;=R18-U18,R18-U18,0)),"",(IF(0&lt;=R18-U18,R18-U18,0)))</f>
        <v/>
      </c>
    </row>
    <row r="19" spans="1:22" ht="22.5" customHeight="1" x14ac:dyDescent="0.15">
      <c r="A19" s="402"/>
      <c r="B19" s="404"/>
      <c r="C19" s="518"/>
      <c r="D19" s="408"/>
      <c r="E19" s="410"/>
      <c r="F19" s="380"/>
      <c r="G19" s="391"/>
      <c r="H19" s="392"/>
      <c r="I19" s="395"/>
      <c r="J19" s="396"/>
      <c r="K19" s="392"/>
      <c r="L19" s="526"/>
      <c r="M19" s="528"/>
      <c r="N19" s="386"/>
      <c r="O19" s="388"/>
      <c r="P19" s="388"/>
      <c r="Q19" s="530"/>
      <c r="R19" s="380"/>
      <c r="S19" s="384"/>
      <c r="T19" s="378"/>
      <c r="U19" s="378"/>
      <c r="V19" s="380"/>
    </row>
    <row r="20" spans="1:22" ht="22.5" customHeight="1" x14ac:dyDescent="0.15">
      <c r="A20" s="402">
        <v>7</v>
      </c>
      <c r="B20" s="404">
        <f>基礎情報入力!L64</f>
        <v>0</v>
      </c>
      <c r="C20" s="518" t="s">
        <v>131</v>
      </c>
      <c r="D20" s="408">
        <f>ROUNDDOWN(基礎情報入力!L70/1000,0)</f>
        <v>0</v>
      </c>
      <c r="E20" s="410" t="s">
        <v>78</v>
      </c>
      <c r="F20" s="380">
        <f>IF((D20&lt;=C20),D20,C20)</f>
        <v>0</v>
      </c>
      <c r="G20" s="391">
        <f>ROUNDDOWN(基礎情報入力!L71/1000,0)</f>
        <v>0</v>
      </c>
      <c r="H20" s="392"/>
      <c r="I20" s="395">
        <f>ROUNDDOWN(基礎情報入力!L72/1000,0)</f>
        <v>0</v>
      </c>
      <c r="J20" s="396"/>
      <c r="K20" s="392"/>
      <c r="L20" s="525" t="str">
        <f>IF(ISERROR(G20/F20),"",ROUNDDOWN(G20/F20,6))</f>
        <v/>
      </c>
      <c r="M20" s="527" t="str">
        <f>IF(ISERROR((1/3)-((G20/F20)/4)),"",ROUNDDOWN((1/3)-((G20/F20)/4),6))</f>
        <v/>
      </c>
      <c r="N20" s="386"/>
      <c r="O20" s="388" t="s">
        <v>223</v>
      </c>
      <c r="P20" s="388" t="s">
        <v>78</v>
      </c>
      <c r="Q20" s="529" t="str">
        <f>IF(M20&gt;=1/6,M20,1/6)</f>
        <v/>
      </c>
      <c r="R20" s="380" t="str">
        <f>IF(ISERROR(ROUNDDOWN(F20*Q20,0)),"",(ROUNDDOWN(F20*Q20,0)))</f>
        <v/>
      </c>
      <c r="S20" s="384">
        <f>SUM(I20,R20)</f>
        <v>0</v>
      </c>
      <c r="T20" s="378">
        <f>ROUNDDOWN(F20*1/2,0)</f>
        <v>0</v>
      </c>
      <c r="U20" s="378">
        <f>IF(0&lt;=S20-T20,S20-T20,0)</f>
        <v>0</v>
      </c>
      <c r="V20" s="380" t="str">
        <f>IF(ISERROR(IF(0&lt;=R20-U20,R20-U20,0)),"",(IF(0&lt;=R20-U20,R20-U20,0)))</f>
        <v/>
      </c>
    </row>
    <row r="21" spans="1:22" ht="22.5" customHeight="1" x14ac:dyDescent="0.15">
      <c r="A21" s="402"/>
      <c r="B21" s="404"/>
      <c r="C21" s="518"/>
      <c r="D21" s="408"/>
      <c r="E21" s="410"/>
      <c r="F21" s="380"/>
      <c r="G21" s="391"/>
      <c r="H21" s="392"/>
      <c r="I21" s="395"/>
      <c r="J21" s="396"/>
      <c r="K21" s="392"/>
      <c r="L21" s="526"/>
      <c r="M21" s="528"/>
      <c r="N21" s="386"/>
      <c r="O21" s="388"/>
      <c r="P21" s="388"/>
      <c r="Q21" s="530"/>
      <c r="R21" s="380"/>
      <c r="S21" s="384"/>
      <c r="T21" s="378"/>
      <c r="U21" s="378"/>
      <c r="V21" s="380"/>
    </row>
    <row r="22" spans="1:22" ht="22.5" customHeight="1" x14ac:dyDescent="0.15">
      <c r="A22" s="402">
        <v>8</v>
      </c>
      <c r="B22" s="404">
        <f>基礎情報入力!L73</f>
        <v>0</v>
      </c>
      <c r="C22" s="518" t="s">
        <v>131</v>
      </c>
      <c r="D22" s="408">
        <f>ROUNDDOWN(基礎情報入力!L79/1000,0)</f>
        <v>0</v>
      </c>
      <c r="E22" s="410" t="s">
        <v>78</v>
      </c>
      <c r="F22" s="380">
        <f>IF((D22&lt;=C22),D22,C22)</f>
        <v>0</v>
      </c>
      <c r="G22" s="391">
        <f>ROUNDDOWN(基礎情報入力!L80/1000,0)</f>
        <v>0</v>
      </c>
      <c r="H22" s="392"/>
      <c r="I22" s="395">
        <f>ROUNDDOWN(基礎情報入力!L81/1000,0)</f>
        <v>0</v>
      </c>
      <c r="J22" s="396"/>
      <c r="K22" s="392"/>
      <c r="L22" s="525" t="str">
        <f>IF(ISERROR(G22/F22),"",ROUNDDOWN(G22/F22,6))</f>
        <v/>
      </c>
      <c r="M22" s="527" t="str">
        <f>IF(ISERROR((1/3)-((G22/F22)/4)),"",ROUNDDOWN((1/3)-((G22/F22)/4),6))</f>
        <v/>
      </c>
      <c r="N22" s="386"/>
      <c r="O22" s="388" t="s">
        <v>223</v>
      </c>
      <c r="P22" s="388" t="s">
        <v>78</v>
      </c>
      <c r="Q22" s="529" t="str">
        <f>IF(M22&gt;=1/6,M22,1/6)</f>
        <v/>
      </c>
      <c r="R22" s="380" t="str">
        <f>IF(ISERROR(ROUNDDOWN(F22*Q22,0)),"",(ROUNDDOWN(F22*Q22,0)))</f>
        <v/>
      </c>
      <c r="S22" s="384">
        <f>SUM(I22,R22)</f>
        <v>0</v>
      </c>
      <c r="T22" s="378">
        <f>ROUNDDOWN(F22*1/2,0)</f>
        <v>0</v>
      </c>
      <c r="U22" s="378">
        <f>IF(0&lt;=S22-T22,S22-T22,0)</f>
        <v>0</v>
      </c>
      <c r="V22" s="380" t="str">
        <f>IF(ISERROR(IF(0&lt;=R22-U22,R22-U22,0)),"",(IF(0&lt;=R22-U22,R22-U22,0)))</f>
        <v/>
      </c>
    </row>
    <row r="23" spans="1:22" ht="22.5" customHeight="1" x14ac:dyDescent="0.15">
      <c r="A23" s="402"/>
      <c r="B23" s="404"/>
      <c r="C23" s="518"/>
      <c r="D23" s="408"/>
      <c r="E23" s="410"/>
      <c r="F23" s="380"/>
      <c r="G23" s="391"/>
      <c r="H23" s="392"/>
      <c r="I23" s="395"/>
      <c r="J23" s="396"/>
      <c r="K23" s="392"/>
      <c r="L23" s="526"/>
      <c r="M23" s="528"/>
      <c r="N23" s="386"/>
      <c r="O23" s="388"/>
      <c r="P23" s="388"/>
      <c r="Q23" s="530"/>
      <c r="R23" s="380"/>
      <c r="S23" s="384"/>
      <c r="T23" s="378"/>
      <c r="U23" s="378"/>
      <c r="V23" s="380"/>
    </row>
    <row r="24" spans="1:22" ht="22.5" customHeight="1" x14ac:dyDescent="0.15">
      <c r="A24" s="402">
        <v>9</v>
      </c>
      <c r="B24" s="404">
        <f>基礎情報入力!L82</f>
        <v>0</v>
      </c>
      <c r="C24" s="518" t="s">
        <v>131</v>
      </c>
      <c r="D24" s="408">
        <f>ROUNDDOWN(基礎情報入力!L88/1000,0)</f>
        <v>0</v>
      </c>
      <c r="E24" s="410" t="s">
        <v>78</v>
      </c>
      <c r="F24" s="380">
        <f>IF((D24&lt;=C24),D24,C24)</f>
        <v>0</v>
      </c>
      <c r="G24" s="391">
        <f>ROUNDDOWN(基礎情報入力!L89/1000,0)</f>
        <v>0</v>
      </c>
      <c r="H24" s="392"/>
      <c r="I24" s="395">
        <f>ROUNDDOWN(基礎情報入力!L90/1000,0)</f>
        <v>0</v>
      </c>
      <c r="J24" s="396"/>
      <c r="K24" s="392"/>
      <c r="L24" s="525" t="str">
        <f>IF(ISERROR(G24/F24),"",ROUNDDOWN(G24/F24,6))</f>
        <v/>
      </c>
      <c r="M24" s="527" t="str">
        <f>IF(ISERROR((1/3)-((G24/F24)/4)),"",ROUNDDOWN((1/3)-((G24/F24)/4),6))</f>
        <v/>
      </c>
      <c r="N24" s="386"/>
      <c r="O24" s="388" t="s">
        <v>223</v>
      </c>
      <c r="P24" s="388" t="s">
        <v>78</v>
      </c>
      <c r="Q24" s="529" t="str">
        <f>IF(M24&gt;=1/6,M24,1/6)</f>
        <v/>
      </c>
      <c r="R24" s="380" t="str">
        <f>IF(ISERROR(ROUNDDOWN(F24*Q24,0)),"",(ROUNDDOWN(F24*Q24,0)))</f>
        <v/>
      </c>
      <c r="S24" s="384">
        <f>SUM(I24,R24)</f>
        <v>0</v>
      </c>
      <c r="T24" s="378">
        <f>ROUNDDOWN(F24*1/2,0)</f>
        <v>0</v>
      </c>
      <c r="U24" s="378">
        <f>IF(0&lt;=S24-T24,S24-T24,0)</f>
        <v>0</v>
      </c>
      <c r="V24" s="380" t="str">
        <f>IF(ISERROR(IF(0&lt;=R24-U24,R24-U24,0)),"",(IF(0&lt;=R24-U24,R24-U24,0)))</f>
        <v/>
      </c>
    </row>
    <row r="25" spans="1:22" ht="22.5" customHeight="1" x14ac:dyDescent="0.15">
      <c r="A25" s="402"/>
      <c r="B25" s="404"/>
      <c r="C25" s="518"/>
      <c r="D25" s="408"/>
      <c r="E25" s="410"/>
      <c r="F25" s="380"/>
      <c r="G25" s="391"/>
      <c r="H25" s="392"/>
      <c r="I25" s="395"/>
      <c r="J25" s="396"/>
      <c r="K25" s="392"/>
      <c r="L25" s="526"/>
      <c r="M25" s="528"/>
      <c r="N25" s="386"/>
      <c r="O25" s="388"/>
      <c r="P25" s="388"/>
      <c r="Q25" s="530"/>
      <c r="R25" s="380"/>
      <c r="S25" s="384"/>
      <c r="T25" s="378"/>
      <c r="U25" s="378"/>
      <c r="V25" s="380"/>
    </row>
    <row r="26" spans="1:22" ht="22.5" customHeight="1" x14ac:dyDescent="0.15">
      <c r="A26" s="402">
        <v>10</v>
      </c>
      <c r="B26" s="404">
        <f>基礎情報入力!L91</f>
        <v>0</v>
      </c>
      <c r="C26" s="518" t="s">
        <v>131</v>
      </c>
      <c r="D26" s="408">
        <f>ROUNDDOWN(基礎情報入力!L97/1000,0)</f>
        <v>0</v>
      </c>
      <c r="E26" s="410" t="s">
        <v>78</v>
      </c>
      <c r="F26" s="380">
        <f>IF((D26&lt;=C26),D26,C26)</f>
        <v>0</v>
      </c>
      <c r="G26" s="391">
        <f>ROUNDDOWN(基礎情報入力!L98/1000,0)</f>
        <v>0</v>
      </c>
      <c r="H26" s="392"/>
      <c r="I26" s="395">
        <f>ROUNDDOWN(基礎情報入力!L99/1000,0)</f>
        <v>0</v>
      </c>
      <c r="J26" s="396"/>
      <c r="K26" s="392"/>
      <c r="L26" s="525" t="str">
        <f>IF(ISERROR(G26/F26),"",ROUNDDOWN(G26/F26,6))</f>
        <v/>
      </c>
      <c r="M26" s="527" t="str">
        <f>IF(ISERROR((1/3)-((G26/F26)/4)),"",ROUNDDOWN((1/3)-((G26/F26)/4),6))</f>
        <v/>
      </c>
      <c r="N26" s="386"/>
      <c r="O26" s="421" t="s">
        <v>221</v>
      </c>
      <c r="P26" s="388" t="s">
        <v>78</v>
      </c>
      <c r="Q26" s="529" t="str">
        <f>IF(M26&gt;=1/6,M26,1/3)</f>
        <v/>
      </c>
      <c r="R26" s="380" t="str">
        <f>IF(ISERROR(ROUNDDOWN(F26*Q26,0)),"",(ROUNDDOWN(F26*Q26,0)))</f>
        <v/>
      </c>
      <c r="S26" s="384">
        <f>SUM(I26,R26)</f>
        <v>0</v>
      </c>
      <c r="T26" s="378">
        <f>ROUNDDOWN(F26*1/2,0)</f>
        <v>0</v>
      </c>
      <c r="U26" s="378">
        <f>IF(0&lt;=S26-T26,S26-T26,0)</f>
        <v>0</v>
      </c>
      <c r="V26" s="380" t="str">
        <f>IF(ISERROR(IF(0&lt;=R26-U26,R26-U26,0)),"",(IF(0&lt;=R26-U26,R26-U26,0)))</f>
        <v/>
      </c>
    </row>
    <row r="27" spans="1:22" ht="22.5" customHeight="1" thickBot="1" x14ac:dyDescent="0.2">
      <c r="A27" s="424"/>
      <c r="B27" s="539"/>
      <c r="C27" s="541"/>
      <c r="D27" s="540"/>
      <c r="E27" s="425"/>
      <c r="F27" s="423"/>
      <c r="G27" s="531"/>
      <c r="H27" s="532"/>
      <c r="I27" s="533"/>
      <c r="J27" s="534"/>
      <c r="K27" s="532"/>
      <c r="L27" s="535"/>
      <c r="M27" s="536"/>
      <c r="N27" s="497"/>
      <c r="O27" s="537"/>
      <c r="P27" s="494"/>
      <c r="Q27" s="538"/>
      <c r="R27" s="423"/>
      <c r="S27" s="455"/>
      <c r="T27" s="453"/>
      <c r="U27" s="453"/>
      <c r="V27" s="423"/>
    </row>
    <row r="28" spans="1:22"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2"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2" ht="30" customHeight="1" x14ac:dyDescent="0.15"/>
    <row r="31" spans="1:22" x14ac:dyDescent="0.15">
      <c r="A31" s="70" t="s">
        <v>127</v>
      </c>
    </row>
    <row r="32" spans="1:22" x14ac:dyDescent="0.15">
      <c r="B32" s="70" t="s">
        <v>135</v>
      </c>
    </row>
    <row r="33" spans="2:15" x14ac:dyDescent="0.15">
      <c r="B33" s="70" t="s">
        <v>136</v>
      </c>
    </row>
    <row r="34" spans="2:15" x14ac:dyDescent="0.15">
      <c r="B34" s="69" t="s">
        <v>84</v>
      </c>
    </row>
    <row r="35" spans="2:15" x14ac:dyDescent="0.15">
      <c r="B35" s="69" t="s">
        <v>85</v>
      </c>
    </row>
    <row r="36" spans="2:15" x14ac:dyDescent="0.15">
      <c r="B36" s="69" t="s">
        <v>86</v>
      </c>
    </row>
    <row r="37" spans="2:15" x14ac:dyDescent="0.15">
      <c r="B37" s="69" t="s">
        <v>87</v>
      </c>
    </row>
    <row r="38" spans="2:15" x14ac:dyDescent="0.15">
      <c r="B38" s="69" t="s">
        <v>88</v>
      </c>
    </row>
    <row r="39" spans="2:15" x14ac:dyDescent="0.15">
      <c r="H39" s="162" t="s">
        <v>337</v>
      </c>
      <c r="L39" s="105"/>
      <c r="M39" s="105"/>
      <c r="N39" s="105" t="s">
        <v>246</v>
      </c>
      <c r="O39" s="105" t="s">
        <v>246</v>
      </c>
    </row>
    <row r="40" spans="2:15" x14ac:dyDescent="0.15">
      <c r="H40" s="162" t="s">
        <v>340</v>
      </c>
      <c r="L40" s="105"/>
      <c r="M40" s="105"/>
      <c r="N40" s="105" t="s">
        <v>253</v>
      </c>
      <c r="O40" s="105" t="s">
        <v>255</v>
      </c>
    </row>
    <row r="41" spans="2:15" x14ac:dyDescent="0.15">
      <c r="H41" s="157"/>
      <c r="L41" s="105"/>
      <c r="M41" s="105"/>
      <c r="N41" s="105" t="s">
        <v>252</v>
      </c>
      <c r="O41" s="105" t="s">
        <v>252</v>
      </c>
    </row>
    <row r="42" spans="2:15" x14ac:dyDescent="0.15">
      <c r="L42" s="105" t="s">
        <v>246</v>
      </c>
      <c r="M42" s="105"/>
      <c r="N42" s="105"/>
    </row>
    <row r="43" spans="2:15" x14ac:dyDescent="0.15">
      <c r="L43" s="105" t="s">
        <v>254</v>
      </c>
      <c r="M43" s="105"/>
      <c r="N43" s="105"/>
    </row>
    <row r="44" spans="2:15" x14ac:dyDescent="0.15">
      <c r="L44" s="105" t="s">
        <v>251</v>
      </c>
      <c r="M44" s="105"/>
      <c r="N44" s="105"/>
    </row>
    <row r="45" spans="2:15" x14ac:dyDescent="0.15">
      <c r="L45" s="105"/>
      <c r="M45" s="105"/>
      <c r="N45" s="105"/>
    </row>
  </sheetData>
  <mergeCells count="231">
    <mergeCell ref="U28:U29"/>
    <mergeCell ref="G28:H29"/>
    <mergeCell ref="I28:K29"/>
    <mergeCell ref="L28:L29"/>
    <mergeCell ref="M28:M29"/>
    <mergeCell ref="N28:N29"/>
    <mergeCell ref="O28:O29"/>
    <mergeCell ref="N24:N25"/>
    <mergeCell ref="O24:O25"/>
    <mergeCell ref="S26:S27"/>
    <mergeCell ref="T26:T27"/>
    <mergeCell ref="U26:U27"/>
    <mergeCell ref="G24:H25"/>
    <mergeCell ref="I24:K25"/>
    <mergeCell ref="L24:L25"/>
    <mergeCell ref="M24:M25"/>
    <mergeCell ref="V26:V27"/>
    <mergeCell ref="A28:A29"/>
    <mergeCell ref="B28:B29"/>
    <mergeCell ref="D28:D29"/>
    <mergeCell ref="C28:C29"/>
    <mergeCell ref="E28:E29"/>
    <mergeCell ref="F28:F29"/>
    <mergeCell ref="M26:M27"/>
    <mergeCell ref="N26:N27"/>
    <mergeCell ref="O26:O27"/>
    <mergeCell ref="P26:P27"/>
    <mergeCell ref="Q26:Q27"/>
    <mergeCell ref="R26:R27"/>
    <mergeCell ref="V28:V29"/>
    <mergeCell ref="P28:P29"/>
    <mergeCell ref="Q28:Q29"/>
    <mergeCell ref="R28:R29"/>
    <mergeCell ref="S28:S29"/>
    <mergeCell ref="T28:T29"/>
    <mergeCell ref="A26:A27"/>
    <mergeCell ref="B26:B27"/>
    <mergeCell ref="D26:D27"/>
    <mergeCell ref="C26:C27"/>
    <mergeCell ref="E26:E27"/>
    <mergeCell ref="F26:F27"/>
    <mergeCell ref="G26:H27"/>
    <mergeCell ref="I26:K27"/>
    <mergeCell ref="L26:L27"/>
    <mergeCell ref="V22:V23"/>
    <mergeCell ref="A24:A25"/>
    <mergeCell ref="B24:B25"/>
    <mergeCell ref="D24:D25"/>
    <mergeCell ref="C24:C25"/>
    <mergeCell ref="E24:E25"/>
    <mergeCell ref="F24:F25"/>
    <mergeCell ref="M22:M23"/>
    <mergeCell ref="N22:N23"/>
    <mergeCell ref="O22:O23"/>
    <mergeCell ref="P22:P23"/>
    <mergeCell ref="Q22:Q23"/>
    <mergeCell ref="R22:R23"/>
    <mergeCell ref="V24:V25"/>
    <mergeCell ref="P24:P25"/>
    <mergeCell ref="Q24:Q25"/>
    <mergeCell ref="R24:R25"/>
    <mergeCell ref="S24:S25"/>
    <mergeCell ref="T24:T25"/>
    <mergeCell ref="U24:U25"/>
    <mergeCell ref="U20:U21"/>
    <mergeCell ref="G20:H21"/>
    <mergeCell ref="I20:K21"/>
    <mergeCell ref="L20:L21"/>
    <mergeCell ref="M20:M21"/>
    <mergeCell ref="N20:N21"/>
    <mergeCell ref="O20:O21"/>
    <mergeCell ref="S22:S23"/>
    <mergeCell ref="T22:T23"/>
    <mergeCell ref="U22:U23"/>
    <mergeCell ref="A22:A23"/>
    <mergeCell ref="B22:B23"/>
    <mergeCell ref="D22:D23"/>
    <mergeCell ref="C22:C23"/>
    <mergeCell ref="E22:E23"/>
    <mergeCell ref="F22:F23"/>
    <mergeCell ref="G22:H23"/>
    <mergeCell ref="I22:K23"/>
    <mergeCell ref="L22:L23"/>
    <mergeCell ref="N16:N17"/>
    <mergeCell ref="O16:O17"/>
    <mergeCell ref="S18:S19"/>
    <mergeCell ref="T18:T19"/>
    <mergeCell ref="U18:U19"/>
    <mergeCell ref="V18:V19"/>
    <mergeCell ref="A20:A21"/>
    <mergeCell ref="B20:B21"/>
    <mergeCell ref="D20:D21"/>
    <mergeCell ref="C20:C21"/>
    <mergeCell ref="E20:E21"/>
    <mergeCell ref="F20:F21"/>
    <mergeCell ref="M18:M19"/>
    <mergeCell ref="N18:N19"/>
    <mergeCell ref="O18:O19"/>
    <mergeCell ref="P18:P19"/>
    <mergeCell ref="Q18:Q19"/>
    <mergeCell ref="R18:R19"/>
    <mergeCell ref="V20:V21"/>
    <mergeCell ref="P20:P21"/>
    <mergeCell ref="Q20:Q21"/>
    <mergeCell ref="R20:R21"/>
    <mergeCell ref="S20:S21"/>
    <mergeCell ref="T20:T21"/>
    <mergeCell ref="A18:A19"/>
    <mergeCell ref="B18:B19"/>
    <mergeCell ref="D18:D19"/>
    <mergeCell ref="C18:C19"/>
    <mergeCell ref="E18:E19"/>
    <mergeCell ref="F18:F19"/>
    <mergeCell ref="G18:H19"/>
    <mergeCell ref="I18:K19"/>
    <mergeCell ref="L18:L19"/>
    <mergeCell ref="V14:V15"/>
    <mergeCell ref="A16:A17"/>
    <mergeCell ref="B16:B17"/>
    <mergeCell ref="D16:D17"/>
    <mergeCell ref="C16:C17"/>
    <mergeCell ref="E16:E17"/>
    <mergeCell ref="F16:F17"/>
    <mergeCell ref="M14:M15"/>
    <mergeCell ref="N14:N15"/>
    <mergeCell ref="O14:O15"/>
    <mergeCell ref="P14:P15"/>
    <mergeCell ref="Q14:Q15"/>
    <mergeCell ref="R14:R15"/>
    <mergeCell ref="V16:V17"/>
    <mergeCell ref="P16:P17"/>
    <mergeCell ref="Q16:Q17"/>
    <mergeCell ref="R16:R17"/>
    <mergeCell ref="S16:S17"/>
    <mergeCell ref="T16:T17"/>
    <mergeCell ref="U16:U17"/>
    <mergeCell ref="G16:H17"/>
    <mergeCell ref="I16:K17"/>
    <mergeCell ref="L16:L17"/>
    <mergeCell ref="M16:M17"/>
    <mergeCell ref="U12:U13"/>
    <mergeCell ref="G12:H13"/>
    <mergeCell ref="I12:K13"/>
    <mergeCell ref="L12:L13"/>
    <mergeCell ref="M12:M13"/>
    <mergeCell ref="N12:N13"/>
    <mergeCell ref="O12:O13"/>
    <mergeCell ref="S14:S15"/>
    <mergeCell ref="T14:T15"/>
    <mergeCell ref="U14:U15"/>
    <mergeCell ref="A14:A15"/>
    <mergeCell ref="B14:B15"/>
    <mergeCell ref="D14:D15"/>
    <mergeCell ref="C14:C15"/>
    <mergeCell ref="E14:E15"/>
    <mergeCell ref="F14:F15"/>
    <mergeCell ref="G14:H15"/>
    <mergeCell ref="I14:K15"/>
    <mergeCell ref="L14:L15"/>
    <mergeCell ref="A8:A9"/>
    <mergeCell ref="B8:B9"/>
    <mergeCell ref="S10:S11"/>
    <mergeCell ref="T10:T11"/>
    <mergeCell ref="U10:U11"/>
    <mergeCell ref="V10:V11"/>
    <mergeCell ref="A12:A13"/>
    <mergeCell ref="B12:B13"/>
    <mergeCell ref="D12:D13"/>
    <mergeCell ref="C12:C13"/>
    <mergeCell ref="E12:E13"/>
    <mergeCell ref="F12:F13"/>
    <mergeCell ref="M10:M11"/>
    <mergeCell ref="N10:N11"/>
    <mergeCell ref="O10:O11"/>
    <mergeCell ref="P10:P11"/>
    <mergeCell ref="Q10:Q11"/>
    <mergeCell ref="R10:R11"/>
    <mergeCell ref="V12:V13"/>
    <mergeCell ref="P12:P13"/>
    <mergeCell ref="Q12:Q13"/>
    <mergeCell ref="R12:R13"/>
    <mergeCell ref="S12:S13"/>
    <mergeCell ref="T12:T13"/>
    <mergeCell ref="A10:A11"/>
    <mergeCell ref="B10:B11"/>
    <mergeCell ref="D10:D11"/>
    <mergeCell ref="C10:C11"/>
    <mergeCell ref="E10:E11"/>
    <mergeCell ref="F10:F11"/>
    <mergeCell ref="G10:H11"/>
    <mergeCell ref="I10:K11"/>
    <mergeCell ref="L10:L11"/>
    <mergeCell ref="D8:D9"/>
    <mergeCell ref="C8:C9"/>
    <mergeCell ref="E8:E9"/>
    <mergeCell ref="F8:F9"/>
    <mergeCell ref="S6:S7"/>
    <mergeCell ref="T6:T7"/>
    <mergeCell ref="U6:U7"/>
    <mergeCell ref="V6:V7"/>
    <mergeCell ref="G7:H7"/>
    <mergeCell ref="I7:K7"/>
    <mergeCell ref="V8:V9"/>
    <mergeCell ref="P8:P9"/>
    <mergeCell ref="Q8:Q9"/>
    <mergeCell ref="R8:R9"/>
    <mergeCell ref="S8:S9"/>
    <mergeCell ref="T8:T9"/>
    <mergeCell ref="U8:U9"/>
    <mergeCell ref="G8:H9"/>
    <mergeCell ref="I8:K9"/>
    <mergeCell ref="L8:L9"/>
    <mergeCell ref="M8:M9"/>
    <mergeCell ref="N8:N9"/>
    <mergeCell ref="O8:O9"/>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s>
  <phoneticPr fontId="14"/>
  <pageMargins left="0.51181102362204722" right="0.11811023622047245" top="0.74803149606299213" bottom="0.55118110236220474" header="0.31496062992125984" footer="0.31496062992125984"/>
  <pageSetup paperSize="9"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9"/>
  <sheetViews>
    <sheetView view="pageBreakPreview" zoomScale="85" zoomScaleNormal="100" zoomScaleSheetLayoutView="85" workbookViewId="0"/>
  </sheetViews>
  <sheetFormatPr defaultColWidth="12.625" defaultRowHeight="13.5" x14ac:dyDescent="0.15"/>
  <cols>
    <col min="1" max="1" width="3.625" style="105" customWidth="1"/>
    <col min="2" max="2" width="15.625" style="105" customWidth="1"/>
    <col min="3" max="4" width="12.625" style="105"/>
    <col min="5" max="5" width="3.625" style="105" customWidth="1"/>
    <col min="6" max="6" width="12.625" style="105" customWidth="1"/>
    <col min="7" max="7" width="3.625" style="105" customWidth="1"/>
    <col min="8" max="8" width="9.625" style="105" customWidth="1"/>
    <col min="9" max="10" width="3.625" style="105" customWidth="1"/>
    <col min="11" max="11" width="6.625" style="105" customWidth="1"/>
    <col min="12" max="13" width="12.625" style="105" customWidth="1"/>
    <col min="14" max="14" width="3.625" style="105" hidden="1" customWidth="1"/>
    <col min="15" max="15" width="12.625" style="105" customWidth="1"/>
    <col min="16" max="16" width="3.625" style="105" customWidth="1"/>
    <col min="17" max="22" width="12.625" style="105" customWidth="1"/>
    <col min="23" max="16384" width="12.625" style="105"/>
  </cols>
  <sheetData>
    <row r="1" spans="1:22" ht="30" customHeight="1" x14ac:dyDescent="0.15">
      <c r="A1" s="105" t="s">
        <v>300</v>
      </c>
    </row>
    <row r="2" spans="1:22" ht="15" customHeight="1" x14ac:dyDescent="0.15"/>
    <row r="3" spans="1:22" ht="30" customHeight="1" x14ac:dyDescent="0.15">
      <c r="A3" s="105" t="s">
        <v>301</v>
      </c>
    </row>
    <row r="4" spans="1:22" ht="15" customHeight="1" thickBot="1" x14ac:dyDescent="0.2">
      <c r="V4" s="71" t="s">
        <v>15</v>
      </c>
    </row>
    <row r="5" spans="1:22" ht="30" customHeight="1" thickBot="1" x14ac:dyDescent="0.2">
      <c r="A5" s="364" t="s">
        <v>2</v>
      </c>
      <c r="B5" s="367" t="s">
        <v>263</v>
      </c>
      <c r="C5" s="370" t="s">
        <v>224</v>
      </c>
      <c r="D5" s="371" t="s">
        <v>264</v>
      </c>
      <c r="E5" s="371"/>
      <c r="F5" s="374" t="s">
        <v>265</v>
      </c>
      <c r="G5" s="458" t="s">
        <v>266</v>
      </c>
      <c r="H5" s="459"/>
      <c r="I5" s="459"/>
      <c r="J5" s="459"/>
      <c r="K5" s="459"/>
      <c r="L5" s="460"/>
      <c r="M5" s="461" t="s">
        <v>199</v>
      </c>
      <c r="N5" s="462"/>
      <c r="O5" s="462"/>
      <c r="P5" s="462"/>
      <c r="Q5" s="462"/>
      <c r="R5" s="462"/>
      <c r="S5" s="462"/>
      <c r="T5" s="462"/>
      <c r="U5" s="462"/>
      <c r="V5" s="463"/>
    </row>
    <row r="6" spans="1:22" ht="22.5" customHeight="1" x14ac:dyDescent="0.15">
      <c r="A6" s="365"/>
      <c r="B6" s="368"/>
      <c r="C6" s="365"/>
      <c r="D6" s="372"/>
      <c r="E6" s="372"/>
      <c r="F6" s="375"/>
      <c r="G6" s="464" t="s">
        <v>267</v>
      </c>
      <c r="H6" s="465"/>
      <c r="I6" s="465"/>
      <c r="J6" s="465"/>
      <c r="K6" s="466"/>
      <c r="L6" s="374" t="s">
        <v>268</v>
      </c>
      <c r="M6" s="548" t="s">
        <v>102</v>
      </c>
      <c r="N6" s="550"/>
      <c r="O6" s="552" t="s">
        <v>332</v>
      </c>
      <c r="P6" s="564"/>
      <c r="Q6" s="554" t="s">
        <v>103</v>
      </c>
      <c r="R6" s="556" t="s">
        <v>104</v>
      </c>
      <c r="S6" s="565" t="s">
        <v>105</v>
      </c>
      <c r="T6" s="558" t="s">
        <v>106</v>
      </c>
      <c r="U6" s="560" t="s">
        <v>302</v>
      </c>
      <c r="V6" s="562" t="s">
        <v>108</v>
      </c>
    </row>
    <row r="7" spans="1:22" ht="22.5" customHeight="1" thickBot="1" x14ac:dyDescent="0.2">
      <c r="A7" s="366"/>
      <c r="B7" s="369"/>
      <c r="C7" s="366"/>
      <c r="D7" s="373"/>
      <c r="E7" s="373"/>
      <c r="F7" s="376"/>
      <c r="G7" s="483"/>
      <c r="H7" s="484"/>
      <c r="I7" s="485" t="s">
        <v>273</v>
      </c>
      <c r="J7" s="486"/>
      <c r="K7" s="487"/>
      <c r="L7" s="376"/>
      <c r="M7" s="549"/>
      <c r="N7" s="551"/>
      <c r="O7" s="553"/>
      <c r="P7" s="553"/>
      <c r="Q7" s="555"/>
      <c r="R7" s="557"/>
      <c r="S7" s="566"/>
      <c r="T7" s="559"/>
      <c r="U7" s="561"/>
      <c r="V7" s="563"/>
    </row>
    <row r="8" spans="1:22" ht="22.5" customHeight="1" x14ac:dyDescent="0.15">
      <c r="A8" s="401">
        <v>1</v>
      </c>
      <c r="B8" s="403">
        <f>基礎情報入力!F10</f>
        <v>0</v>
      </c>
      <c r="C8" s="405">
        <f>ROUNDDOWN('様式3-2-1 ﾛ（診断・要安全確認計画）'!F17/1000,0)</f>
        <v>0</v>
      </c>
      <c r="D8" s="407">
        <f>ROUNDDOWN('様式3-2-1 ﾛ（診断・要安全確認計画）'!F18/1000,0)</f>
        <v>0</v>
      </c>
      <c r="E8" s="385" t="s">
        <v>145</v>
      </c>
      <c r="F8" s="379">
        <f>IF((D8&lt;=C8),D8,C8)</f>
        <v>0</v>
      </c>
      <c r="G8" s="389">
        <f>ROUNDDOWN(基礎情報入力!F17/1000,0)</f>
        <v>0</v>
      </c>
      <c r="H8" s="390"/>
      <c r="I8" s="393">
        <f>ROUNDDOWN(基礎情報入力!F18/1000,0)</f>
        <v>0</v>
      </c>
      <c r="J8" s="394"/>
      <c r="K8" s="390"/>
      <c r="L8" s="397" t="str">
        <f>IF(ISERROR(G8/F8),"",(G8/F8))</f>
        <v/>
      </c>
      <c r="M8" s="399" t="str">
        <f>IF(ISERROR(L8/4),"",(L8/4))</f>
        <v/>
      </c>
      <c r="N8" s="385" t="s">
        <v>144</v>
      </c>
      <c r="O8" s="543">
        <v>0.16666600000000001</v>
      </c>
      <c r="P8" s="387" t="s">
        <v>145</v>
      </c>
      <c r="Q8" s="542">
        <f>IF(M8&gt;=O8,O8,M8)</f>
        <v>0.16666600000000001</v>
      </c>
      <c r="R8" s="379">
        <f>IF(ISERROR(ROUNDDOWN(F8*Q8,0)),"",(ROUNDDOWN(F8*Q8,0)))</f>
        <v>0</v>
      </c>
      <c r="S8" s="383">
        <f>SUM(I8,R8)</f>
        <v>0</v>
      </c>
      <c r="T8" s="377">
        <f>ROUNDDOWN(F8*1/2,0)</f>
        <v>0</v>
      </c>
      <c r="U8" s="377">
        <f>IF(0&lt;=S8-T8,S8-T8,0)</f>
        <v>0</v>
      </c>
      <c r="V8" s="379">
        <f>IF(ISERROR(IF(0&lt;=R8-U8,R8-U8,0)),"",(IF(0&lt;=R8-U8,R8-U8,0)))</f>
        <v>0</v>
      </c>
    </row>
    <row r="9" spans="1:22" ht="22.5" customHeight="1" x14ac:dyDescent="0.15">
      <c r="A9" s="402"/>
      <c r="B9" s="404"/>
      <c r="C9" s="406"/>
      <c r="D9" s="408"/>
      <c r="E9" s="386"/>
      <c r="F9" s="380"/>
      <c r="G9" s="391"/>
      <c r="H9" s="392"/>
      <c r="I9" s="395"/>
      <c r="J9" s="396"/>
      <c r="K9" s="392"/>
      <c r="L9" s="398"/>
      <c r="M9" s="400"/>
      <c r="N9" s="386"/>
      <c r="O9" s="544"/>
      <c r="P9" s="388"/>
      <c r="Q9" s="530"/>
      <c r="R9" s="380"/>
      <c r="S9" s="384"/>
      <c r="T9" s="378"/>
      <c r="U9" s="378"/>
      <c r="V9" s="380"/>
    </row>
    <row r="10" spans="1:22" ht="22.5" customHeight="1" x14ac:dyDescent="0.15">
      <c r="A10" s="402">
        <v>2</v>
      </c>
      <c r="B10" s="404">
        <f>基礎情報入力!F19</f>
        <v>0</v>
      </c>
      <c r="C10" s="406"/>
      <c r="D10" s="408"/>
      <c r="E10" s="386" t="s">
        <v>145</v>
      </c>
      <c r="F10" s="380">
        <f>IF((D10&lt;=C10),D10,C10)</f>
        <v>0</v>
      </c>
      <c r="G10" s="391">
        <f>ROUNDDOWN(基礎情報入力!F26/1000,0)</f>
        <v>0</v>
      </c>
      <c r="H10" s="392"/>
      <c r="I10" s="395">
        <f>ROUNDDOWN(基礎情報入力!F27/1000,0)</f>
        <v>0</v>
      </c>
      <c r="J10" s="396"/>
      <c r="K10" s="392"/>
      <c r="L10" s="398" t="str">
        <f>IF(ISERROR(G10/F10),"",(G10/F10))</f>
        <v/>
      </c>
      <c r="M10" s="400" t="str">
        <f>IF(ISERROR(L10/4),"",(L10/4))</f>
        <v/>
      </c>
      <c r="N10" s="386" t="s">
        <v>109</v>
      </c>
      <c r="O10" s="545">
        <v>0.16666600000000001</v>
      </c>
      <c r="P10" s="388" t="s">
        <v>145</v>
      </c>
      <c r="Q10" s="529">
        <f>IF(M10&lt;=O10,M10,O10)</f>
        <v>0.16666600000000001</v>
      </c>
      <c r="R10" s="380">
        <f>IF(ISERROR(ROUNDDOWN(F10*Q10,0)),"",(ROUNDDOWN(F10*Q10,0)))</f>
        <v>0</v>
      </c>
      <c r="S10" s="384">
        <f>SUM(I10,R10)</f>
        <v>0</v>
      </c>
      <c r="T10" s="378">
        <f>ROUNDDOWN(F10*1/2,0)</f>
        <v>0</v>
      </c>
      <c r="U10" s="378">
        <f>IF(0&lt;=S10-T10,S10-T10,0)</f>
        <v>0</v>
      </c>
      <c r="V10" s="380">
        <f>IF(ISERROR(IF(0&lt;=R10-U10,R10-U10,0)),"",(IF(0&lt;=R10-U10,R10-U10,0)))</f>
        <v>0</v>
      </c>
    </row>
    <row r="11" spans="1:22" ht="22.5" customHeight="1" x14ac:dyDescent="0.15">
      <c r="A11" s="402"/>
      <c r="B11" s="404"/>
      <c r="C11" s="406"/>
      <c r="D11" s="408"/>
      <c r="E11" s="386"/>
      <c r="F11" s="380"/>
      <c r="G11" s="391"/>
      <c r="H11" s="392"/>
      <c r="I11" s="395"/>
      <c r="J11" s="396"/>
      <c r="K11" s="392"/>
      <c r="L11" s="398"/>
      <c r="M11" s="400"/>
      <c r="N11" s="386"/>
      <c r="O11" s="546"/>
      <c r="P11" s="388"/>
      <c r="Q11" s="530"/>
      <c r="R11" s="380"/>
      <c r="S11" s="384"/>
      <c r="T11" s="378"/>
      <c r="U11" s="378"/>
      <c r="V11" s="380"/>
    </row>
    <row r="12" spans="1:22" ht="22.5" customHeight="1" x14ac:dyDescent="0.15">
      <c r="A12" s="402">
        <v>3</v>
      </c>
      <c r="B12" s="404">
        <f>基礎情報入力!F28</f>
        <v>0</v>
      </c>
      <c r="C12" s="406"/>
      <c r="D12" s="408"/>
      <c r="E12" s="386" t="s">
        <v>145</v>
      </c>
      <c r="F12" s="380">
        <f>IF((D12&lt;=C12),D12,C12)</f>
        <v>0</v>
      </c>
      <c r="G12" s="391">
        <f>ROUNDDOWN(基礎情報入力!F35/1000,0)</f>
        <v>0</v>
      </c>
      <c r="H12" s="392"/>
      <c r="I12" s="395">
        <f>ROUNDDOWN(基礎情報入力!F36/1000,0)</f>
        <v>0</v>
      </c>
      <c r="J12" s="396"/>
      <c r="K12" s="392"/>
      <c r="L12" s="398" t="str">
        <f>IF(ISERROR(G12/F12),"",(G12/F12))</f>
        <v/>
      </c>
      <c r="M12" s="400" t="str">
        <f>IF(ISERROR(L12/4),"",(L12/4))</f>
        <v/>
      </c>
      <c r="N12" s="386" t="s">
        <v>109</v>
      </c>
      <c r="O12" s="545">
        <v>0.16666600000000001</v>
      </c>
      <c r="P12" s="388" t="s">
        <v>145</v>
      </c>
      <c r="Q12" s="529">
        <f>IF(M12&lt;=O12,M12,O12)</f>
        <v>0.16666600000000001</v>
      </c>
      <c r="R12" s="380">
        <f>IF(ISERROR(ROUNDDOWN(F12*Q12,0)),"",(ROUNDDOWN(F12*Q12,0)))</f>
        <v>0</v>
      </c>
      <c r="S12" s="384">
        <f>SUM(I12,R12)</f>
        <v>0</v>
      </c>
      <c r="T12" s="378">
        <f>ROUNDDOWN(F12*1/2,0)</f>
        <v>0</v>
      </c>
      <c r="U12" s="378">
        <f>IF(0&lt;=S12-T12,S12-T12,0)</f>
        <v>0</v>
      </c>
      <c r="V12" s="380">
        <f>IF(ISERROR(IF(0&lt;=R12-U12,R12-U12,0)),"",(IF(0&lt;=R12-U12,R12-U12,0)))</f>
        <v>0</v>
      </c>
    </row>
    <row r="13" spans="1:22" ht="22.5" customHeight="1" x14ac:dyDescent="0.15">
      <c r="A13" s="402"/>
      <c r="B13" s="404"/>
      <c r="C13" s="406"/>
      <c r="D13" s="408"/>
      <c r="E13" s="386"/>
      <c r="F13" s="380"/>
      <c r="G13" s="391"/>
      <c r="H13" s="392"/>
      <c r="I13" s="395"/>
      <c r="J13" s="396"/>
      <c r="K13" s="392"/>
      <c r="L13" s="398"/>
      <c r="M13" s="400"/>
      <c r="N13" s="386"/>
      <c r="O13" s="546"/>
      <c r="P13" s="388"/>
      <c r="Q13" s="530"/>
      <c r="R13" s="380"/>
      <c r="S13" s="384"/>
      <c r="T13" s="378"/>
      <c r="U13" s="378"/>
      <c r="V13" s="380"/>
    </row>
    <row r="14" spans="1:22" ht="22.5" customHeight="1" x14ac:dyDescent="0.15">
      <c r="A14" s="402">
        <v>4</v>
      </c>
      <c r="B14" s="404">
        <f>基礎情報入力!F37</f>
        <v>0</v>
      </c>
      <c r="C14" s="406"/>
      <c r="D14" s="408"/>
      <c r="E14" s="386" t="s">
        <v>145</v>
      </c>
      <c r="F14" s="380">
        <f>IF((D14&lt;=C14),D14,C14)</f>
        <v>0</v>
      </c>
      <c r="G14" s="391">
        <f>ROUNDDOWN(基礎情報入力!F44/1000,0)</f>
        <v>0</v>
      </c>
      <c r="H14" s="392"/>
      <c r="I14" s="395">
        <f>ROUNDDOWN(基礎情報入力!F45/1000,0)</f>
        <v>0</v>
      </c>
      <c r="J14" s="396"/>
      <c r="K14" s="392"/>
      <c r="L14" s="398" t="str">
        <f>IF(ISERROR(G14/F14),"",(G14/F14))</f>
        <v/>
      </c>
      <c r="M14" s="400" t="str">
        <f>IF(ISERROR(L14/4),"",(L14/4))</f>
        <v/>
      </c>
      <c r="N14" s="386" t="s">
        <v>109</v>
      </c>
      <c r="O14" s="545">
        <v>0.16666600000000001</v>
      </c>
      <c r="P14" s="388" t="s">
        <v>145</v>
      </c>
      <c r="Q14" s="529">
        <f>IF(M14&lt;=O14,M14,O14)</f>
        <v>0.16666600000000001</v>
      </c>
      <c r="R14" s="380">
        <f>IF(ISERROR(ROUNDDOWN(F14*Q14,0)),"",(ROUNDDOWN(F14*Q14,0)))</f>
        <v>0</v>
      </c>
      <c r="S14" s="384">
        <f>SUM(I14,R14)</f>
        <v>0</v>
      </c>
      <c r="T14" s="378">
        <f>ROUNDDOWN(F14*1/2,0)</f>
        <v>0</v>
      </c>
      <c r="U14" s="378">
        <f>IF(0&lt;=S14-T14,S14-T14,0)</f>
        <v>0</v>
      </c>
      <c r="V14" s="380">
        <f>IF(ISERROR(IF(0&lt;=R14-U14,R14-U14,0)),"",(IF(0&lt;=R14-U14,R14-U14,0)))</f>
        <v>0</v>
      </c>
    </row>
    <row r="15" spans="1:22" ht="22.5" customHeight="1" x14ac:dyDescent="0.15">
      <c r="A15" s="402"/>
      <c r="B15" s="404"/>
      <c r="C15" s="406"/>
      <c r="D15" s="408"/>
      <c r="E15" s="386"/>
      <c r="F15" s="380"/>
      <c r="G15" s="391"/>
      <c r="H15" s="392"/>
      <c r="I15" s="395"/>
      <c r="J15" s="396"/>
      <c r="K15" s="392"/>
      <c r="L15" s="398"/>
      <c r="M15" s="400"/>
      <c r="N15" s="386"/>
      <c r="O15" s="546"/>
      <c r="P15" s="388"/>
      <c r="Q15" s="530"/>
      <c r="R15" s="380"/>
      <c r="S15" s="384"/>
      <c r="T15" s="378"/>
      <c r="U15" s="378"/>
      <c r="V15" s="380"/>
    </row>
    <row r="16" spans="1:22" ht="22.5" customHeight="1" x14ac:dyDescent="0.15">
      <c r="A16" s="402">
        <v>5</v>
      </c>
      <c r="B16" s="404">
        <f>基礎情報入力!F46</f>
        <v>0</v>
      </c>
      <c r="C16" s="406"/>
      <c r="D16" s="408"/>
      <c r="E16" s="386" t="s">
        <v>145</v>
      </c>
      <c r="F16" s="380">
        <f>IF((D16&lt;=C16),D16,C16)</f>
        <v>0</v>
      </c>
      <c r="G16" s="391">
        <f>ROUNDDOWN(基礎情報入力!F53/1000,0)</f>
        <v>0</v>
      </c>
      <c r="H16" s="392"/>
      <c r="I16" s="395">
        <f>ROUNDDOWN(基礎情報入力!F54/1000,0)</f>
        <v>0</v>
      </c>
      <c r="J16" s="396"/>
      <c r="K16" s="392"/>
      <c r="L16" s="398" t="str">
        <f>IF(ISERROR(G16/F16),"",(G16/F16))</f>
        <v/>
      </c>
      <c r="M16" s="400" t="str">
        <f>IF(ISERROR(L16/4),"",(L16/4))</f>
        <v/>
      </c>
      <c r="N16" s="386" t="s">
        <v>109</v>
      </c>
      <c r="O16" s="545">
        <v>0.16666600000000001</v>
      </c>
      <c r="P16" s="388" t="s">
        <v>145</v>
      </c>
      <c r="Q16" s="529">
        <f>IF(M16&lt;=O16,M16,O16)</f>
        <v>0.16666600000000001</v>
      </c>
      <c r="R16" s="380">
        <f>IF(ISERROR(ROUNDDOWN(F16*Q16,0)),"",(ROUNDDOWN(F16*Q16,0)))</f>
        <v>0</v>
      </c>
      <c r="S16" s="384">
        <f>SUM(I16,R16)</f>
        <v>0</v>
      </c>
      <c r="T16" s="378">
        <f>ROUNDDOWN(F16*1/2,0)</f>
        <v>0</v>
      </c>
      <c r="U16" s="378">
        <f>IF(0&lt;=S16-T16,S16-T16,0)</f>
        <v>0</v>
      </c>
      <c r="V16" s="380">
        <f>IF(ISERROR(IF(0&lt;=R16-U16,R16-U16,0)),"",(IF(0&lt;=R16-U16,R16-U16,0)))</f>
        <v>0</v>
      </c>
    </row>
    <row r="17" spans="1:22" ht="22.5" customHeight="1" x14ac:dyDescent="0.15">
      <c r="A17" s="402"/>
      <c r="B17" s="404"/>
      <c r="C17" s="406"/>
      <c r="D17" s="408"/>
      <c r="E17" s="386"/>
      <c r="F17" s="380"/>
      <c r="G17" s="391"/>
      <c r="H17" s="392"/>
      <c r="I17" s="395"/>
      <c r="J17" s="396"/>
      <c r="K17" s="392"/>
      <c r="L17" s="398"/>
      <c r="M17" s="400"/>
      <c r="N17" s="386"/>
      <c r="O17" s="546"/>
      <c r="P17" s="388"/>
      <c r="Q17" s="530"/>
      <c r="R17" s="380"/>
      <c r="S17" s="384"/>
      <c r="T17" s="378"/>
      <c r="U17" s="378"/>
      <c r="V17" s="380"/>
    </row>
    <row r="18" spans="1:22" ht="22.5" customHeight="1" x14ac:dyDescent="0.15">
      <c r="A18" s="402">
        <v>6</v>
      </c>
      <c r="B18" s="404">
        <f>基礎情報入力!F55</f>
        <v>0</v>
      </c>
      <c r="C18" s="406"/>
      <c r="D18" s="408"/>
      <c r="E18" s="386" t="s">
        <v>145</v>
      </c>
      <c r="F18" s="380">
        <f>IF((D18&lt;=C18),D18,C18)</f>
        <v>0</v>
      </c>
      <c r="G18" s="391">
        <f>ROUNDDOWN(基礎情報入力!F62/1000,0)</f>
        <v>0</v>
      </c>
      <c r="H18" s="392"/>
      <c r="I18" s="395">
        <f>ROUNDDOWN(基礎情報入力!F63/1000,0)</f>
        <v>0</v>
      </c>
      <c r="J18" s="396"/>
      <c r="K18" s="392"/>
      <c r="L18" s="398" t="str">
        <f>IF(ISERROR(G18/F18),"",(G18/F18))</f>
        <v/>
      </c>
      <c r="M18" s="400" t="str">
        <f>IF(ISERROR(L18/4),"",(L18/4))</f>
        <v/>
      </c>
      <c r="N18" s="386" t="s">
        <v>109</v>
      </c>
      <c r="O18" s="545">
        <v>0.16666600000000001</v>
      </c>
      <c r="P18" s="388" t="s">
        <v>145</v>
      </c>
      <c r="Q18" s="529">
        <f>IF(M18&lt;=O18,M18,O18)</f>
        <v>0.16666600000000001</v>
      </c>
      <c r="R18" s="380">
        <f>IF(ISERROR(ROUNDDOWN(F18*Q18,0)),"",(ROUNDDOWN(F18*Q18,0)))</f>
        <v>0</v>
      </c>
      <c r="S18" s="384">
        <f>SUM(I18,R18)</f>
        <v>0</v>
      </c>
      <c r="T18" s="378">
        <f>ROUNDDOWN(F18*1/2,0)</f>
        <v>0</v>
      </c>
      <c r="U18" s="378">
        <f>IF(0&lt;=S18-T18,S18-T18,0)</f>
        <v>0</v>
      </c>
      <c r="V18" s="380">
        <f>IF(ISERROR(IF(0&lt;=R18-U18,R18-U18,0)),"",(IF(0&lt;=R18-U18,R18-U18,0)))</f>
        <v>0</v>
      </c>
    </row>
    <row r="19" spans="1:22" ht="22.5" customHeight="1" x14ac:dyDescent="0.15">
      <c r="A19" s="402"/>
      <c r="B19" s="404"/>
      <c r="C19" s="406"/>
      <c r="D19" s="408"/>
      <c r="E19" s="386"/>
      <c r="F19" s="380"/>
      <c r="G19" s="391"/>
      <c r="H19" s="392"/>
      <c r="I19" s="395"/>
      <c r="J19" s="396"/>
      <c r="K19" s="392"/>
      <c r="L19" s="398"/>
      <c r="M19" s="400"/>
      <c r="N19" s="386"/>
      <c r="O19" s="546"/>
      <c r="P19" s="388"/>
      <c r="Q19" s="530"/>
      <c r="R19" s="380"/>
      <c r="S19" s="384"/>
      <c r="T19" s="378"/>
      <c r="U19" s="378"/>
      <c r="V19" s="380"/>
    </row>
    <row r="20" spans="1:22" ht="22.5" customHeight="1" x14ac:dyDescent="0.15">
      <c r="A20" s="402">
        <v>7</v>
      </c>
      <c r="B20" s="404">
        <f>基礎情報入力!F64</f>
        <v>0</v>
      </c>
      <c r="C20" s="406"/>
      <c r="D20" s="408"/>
      <c r="E20" s="386" t="s">
        <v>145</v>
      </c>
      <c r="F20" s="380">
        <f>IF((D20&lt;=C20),D20,C20)</f>
        <v>0</v>
      </c>
      <c r="G20" s="391">
        <f>ROUNDDOWN(基礎情報入力!F71/1000,0)</f>
        <v>0</v>
      </c>
      <c r="H20" s="392"/>
      <c r="I20" s="395">
        <f>ROUNDDOWN(基礎情報入力!F72/1000,0)</f>
        <v>0</v>
      </c>
      <c r="J20" s="396"/>
      <c r="K20" s="392"/>
      <c r="L20" s="398" t="str">
        <f>IF(ISERROR(G20/F20),"",(G20/F20))</f>
        <v/>
      </c>
      <c r="M20" s="400" t="str">
        <f>IF(ISERROR(L20/4),"",(L20/4))</f>
        <v/>
      </c>
      <c r="N20" s="386" t="s">
        <v>109</v>
      </c>
      <c r="O20" s="545">
        <v>0.16666600000000001</v>
      </c>
      <c r="P20" s="388" t="s">
        <v>145</v>
      </c>
      <c r="Q20" s="529">
        <f>IF(M20&lt;=O20,M20,O20)</f>
        <v>0.16666600000000001</v>
      </c>
      <c r="R20" s="380">
        <f>IF(ISERROR(ROUNDDOWN(F20*Q20,0)),"",(ROUNDDOWN(F20*Q20,0)))</f>
        <v>0</v>
      </c>
      <c r="S20" s="384">
        <f>SUM(I20,R20)</f>
        <v>0</v>
      </c>
      <c r="T20" s="378">
        <f>ROUNDDOWN(F20*1/2,0)</f>
        <v>0</v>
      </c>
      <c r="U20" s="378">
        <f>IF(0&lt;=S20-T20,S20-T20,0)</f>
        <v>0</v>
      </c>
      <c r="V20" s="380">
        <f>IF(ISERROR(IF(0&lt;=R20-U20,R20-U20,0)),"",(IF(0&lt;=R20-U20,R20-U20,0)))</f>
        <v>0</v>
      </c>
    </row>
    <row r="21" spans="1:22" ht="22.5" customHeight="1" x14ac:dyDescent="0.15">
      <c r="A21" s="402"/>
      <c r="B21" s="404"/>
      <c r="C21" s="406"/>
      <c r="D21" s="408"/>
      <c r="E21" s="386"/>
      <c r="F21" s="380"/>
      <c r="G21" s="391"/>
      <c r="H21" s="392"/>
      <c r="I21" s="395"/>
      <c r="J21" s="396"/>
      <c r="K21" s="392"/>
      <c r="L21" s="398"/>
      <c r="M21" s="400"/>
      <c r="N21" s="386"/>
      <c r="O21" s="546"/>
      <c r="P21" s="388"/>
      <c r="Q21" s="530"/>
      <c r="R21" s="380"/>
      <c r="S21" s="384"/>
      <c r="T21" s="378"/>
      <c r="U21" s="378"/>
      <c r="V21" s="380"/>
    </row>
    <row r="22" spans="1:22" ht="22.5" customHeight="1" x14ac:dyDescent="0.15">
      <c r="A22" s="402">
        <v>8</v>
      </c>
      <c r="B22" s="404">
        <f>基礎情報入力!F73</f>
        <v>0</v>
      </c>
      <c r="C22" s="406"/>
      <c r="D22" s="408"/>
      <c r="E22" s="386" t="s">
        <v>145</v>
      </c>
      <c r="F22" s="380">
        <f>IF((D22&lt;=C22),D22,C22)</f>
        <v>0</v>
      </c>
      <c r="G22" s="391">
        <f>ROUNDDOWN(基礎情報入力!F80/1000,0)</f>
        <v>0</v>
      </c>
      <c r="H22" s="392"/>
      <c r="I22" s="395">
        <f>ROUNDDOWN(基礎情報入力!F81/1000,0)</f>
        <v>0</v>
      </c>
      <c r="J22" s="396"/>
      <c r="K22" s="392"/>
      <c r="L22" s="398" t="str">
        <f>IF(ISERROR(G22/F22),"",(G22/F22))</f>
        <v/>
      </c>
      <c r="M22" s="400" t="str">
        <f>IF(ISERROR(L22/4),"",(L22/4))</f>
        <v/>
      </c>
      <c r="N22" s="386" t="s">
        <v>109</v>
      </c>
      <c r="O22" s="545">
        <v>0.16666600000000001</v>
      </c>
      <c r="P22" s="388" t="s">
        <v>145</v>
      </c>
      <c r="Q22" s="529">
        <f>IF(M22&lt;=O22,M22,O22)</f>
        <v>0.16666600000000001</v>
      </c>
      <c r="R22" s="380">
        <f>IF(ISERROR(ROUNDDOWN(F22*Q22,0)),"",(ROUNDDOWN(F22*Q22,0)))</f>
        <v>0</v>
      </c>
      <c r="S22" s="384">
        <f>SUM(I22,R22)</f>
        <v>0</v>
      </c>
      <c r="T22" s="378">
        <f>ROUNDDOWN(F22*1/2,0)</f>
        <v>0</v>
      </c>
      <c r="U22" s="378">
        <f>IF(0&lt;=S22-T22,S22-T22,0)</f>
        <v>0</v>
      </c>
      <c r="V22" s="380">
        <f>IF(ISERROR(IF(0&lt;=R22-U22,R22-U22,0)),"",(IF(0&lt;=R22-U22,R22-U22,0)))</f>
        <v>0</v>
      </c>
    </row>
    <row r="23" spans="1:22" ht="22.5" customHeight="1" x14ac:dyDescent="0.15">
      <c r="A23" s="402"/>
      <c r="B23" s="404"/>
      <c r="C23" s="406"/>
      <c r="D23" s="408"/>
      <c r="E23" s="386"/>
      <c r="F23" s="380"/>
      <c r="G23" s="391"/>
      <c r="H23" s="392"/>
      <c r="I23" s="395"/>
      <c r="J23" s="396"/>
      <c r="K23" s="392"/>
      <c r="L23" s="398"/>
      <c r="M23" s="400"/>
      <c r="N23" s="386"/>
      <c r="O23" s="546"/>
      <c r="P23" s="388"/>
      <c r="Q23" s="530"/>
      <c r="R23" s="380"/>
      <c r="S23" s="384"/>
      <c r="T23" s="378"/>
      <c r="U23" s="378"/>
      <c r="V23" s="380"/>
    </row>
    <row r="24" spans="1:22" ht="22.5" customHeight="1" x14ac:dyDescent="0.15">
      <c r="A24" s="402">
        <v>9</v>
      </c>
      <c r="B24" s="404">
        <f>基礎情報入力!F82</f>
        <v>0</v>
      </c>
      <c r="C24" s="406"/>
      <c r="D24" s="408"/>
      <c r="E24" s="386" t="s">
        <v>145</v>
      </c>
      <c r="F24" s="380">
        <f>IF((D24&lt;=C24),D24,C24)</f>
        <v>0</v>
      </c>
      <c r="G24" s="391">
        <f>ROUNDDOWN(基礎情報入力!F89/1000,0)</f>
        <v>0</v>
      </c>
      <c r="H24" s="392"/>
      <c r="I24" s="395">
        <f>ROUNDDOWN(基礎情報入力!F90/1000,0)</f>
        <v>0</v>
      </c>
      <c r="J24" s="396"/>
      <c r="K24" s="392"/>
      <c r="L24" s="398" t="str">
        <f>IF(ISERROR(G24/F24),"",(G24/F24))</f>
        <v/>
      </c>
      <c r="M24" s="400" t="str">
        <f>IF(ISERROR(L24/4),"",(L24/4))</f>
        <v/>
      </c>
      <c r="N24" s="386" t="s">
        <v>109</v>
      </c>
      <c r="O24" s="545">
        <v>0.16666600000000001</v>
      </c>
      <c r="P24" s="388" t="s">
        <v>145</v>
      </c>
      <c r="Q24" s="529">
        <f>IF(M24&lt;=O24,M24,O24)</f>
        <v>0.16666600000000001</v>
      </c>
      <c r="R24" s="380">
        <f>IF(ISERROR(ROUNDDOWN(F24*Q24,0)),"",(ROUNDDOWN(F24*Q24,0)))</f>
        <v>0</v>
      </c>
      <c r="S24" s="384">
        <f>SUM(I24,R24)</f>
        <v>0</v>
      </c>
      <c r="T24" s="378">
        <f>ROUNDDOWN(F24*1/2,0)</f>
        <v>0</v>
      </c>
      <c r="U24" s="378">
        <f>IF(0&lt;=S24-T24,S24-T24,0)</f>
        <v>0</v>
      </c>
      <c r="V24" s="380">
        <f>IF(ISERROR(IF(0&lt;=R24-U24,R24-U24,0)),"",(IF(0&lt;=R24-U24,R24-U24,0)))</f>
        <v>0</v>
      </c>
    </row>
    <row r="25" spans="1:22" ht="22.5" customHeight="1" x14ac:dyDescent="0.15">
      <c r="A25" s="402"/>
      <c r="B25" s="404"/>
      <c r="C25" s="406"/>
      <c r="D25" s="408"/>
      <c r="E25" s="386"/>
      <c r="F25" s="380"/>
      <c r="G25" s="391"/>
      <c r="H25" s="392"/>
      <c r="I25" s="395"/>
      <c r="J25" s="396"/>
      <c r="K25" s="392"/>
      <c r="L25" s="398"/>
      <c r="M25" s="400"/>
      <c r="N25" s="386"/>
      <c r="O25" s="546"/>
      <c r="P25" s="388"/>
      <c r="Q25" s="530"/>
      <c r="R25" s="380"/>
      <c r="S25" s="384"/>
      <c r="T25" s="378"/>
      <c r="U25" s="378"/>
      <c r="V25" s="380"/>
    </row>
    <row r="26" spans="1:22" ht="22.5" customHeight="1" x14ac:dyDescent="0.15">
      <c r="A26" s="402">
        <v>10</v>
      </c>
      <c r="B26" s="404">
        <f>基礎情報入力!F91</f>
        <v>0</v>
      </c>
      <c r="C26" s="406"/>
      <c r="D26" s="408"/>
      <c r="E26" s="386" t="s">
        <v>145</v>
      </c>
      <c r="F26" s="380">
        <f>IF((D26&lt;=C26),D26,C26)</f>
        <v>0</v>
      </c>
      <c r="G26" s="391">
        <f>ROUNDDOWN(基礎情報入力!F98/1000,0)</f>
        <v>0</v>
      </c>
      <c r="H26" s="392"/>
      <c r="I26" s="395">
        <f>ROUNDDOWN(基礎情報入力!F99/1000,0)</f>
        <v>0</v>
      </c>
      <c r="J26" s="396"/>
      <c r="K26" s="392"/>
      <c r="L26" s="398" t="str">
        <f>IF(ISERROR(G26/F26),"",(G26/F26))</f>
        <v/>
      </c>
      <c r="M26" s="400" t="str">
        <f>IF(ISERROR(L26/4),"",(L26/4))</f>
        <v/>
      </c>
      <c r="N26" s="386" t="s">
        <v>109</v>
      </c>
      <c r="O26" s="545">
        <v>0.16666600000000001</v>
      </c>
      <c r="P26" s="388" t="s">
        <v>145</v>
      </c>
      <c r="Q26" s="529">
        <f>IF(M26&lt;=O26,M26,O26)</f>
        <v>0.16666600000000001</v>
      </c>
      <c r="R26" s="380">
        <f>IF(ISERROR(ROUNDDOWN(F26*Q26,0)),"",(ROUNDDOWN(F26*Q26,0)))</f>
        <v>0</v>
      </c>
      <c r="S26" s="384">
        <f>SUM(I26,R26)</f>
        <v>0</v>
      </c>
      <c r="T26" s="378">
        <f>ROUNDDOWN(F26*1/2,0)</f>
        <v>0</v>
      </c>
      <c r="U26" s="378">
        <f>IF(0&lt;=S26-T26,S26-T26,0)</f>
        <v>0</v>
      </c>
      <c r="V26" s="380">
        <f>IF(ISERROR(IF(0&lt;=R26-U26,R26-U26,0)),"",(IF(0&lt;=R26-U26,R26-U26,0)))</f>
        <v>0</v>
      </c>
    </row>
    <row r="27" spans="1:22" ht="22.5" customHeight="1" thickBot="1" x14ac:dyDescent="0.2">
      <c r="A27" s="424"/>
      <c r="B27" s="539"/>
      <c r="C27" s="547"/>
      <c r="D27" s="540"/>
      <c r="E27" s="497"/>
      <c r="F27" s="423"/>
      <c r="G27" s="531"/>
      <c r="H27" s="532"/>
      <c r="I27" s="533"/>
      <c r="J27" s="534"/>
      <c r="K27" s="532"/>
      <c r="L27" s="495"/>
      <c r="M27" s="496"/>
      <c r="N27" s="497"/>
      <c r="O27" s="546"/>
      <c r="P27" s="494"/>
      <c r="Q27" s="538"/>
      <c r="R27" s="423"/>
      <c r="S27" s="455"/>
      <c r="T27" s="453"/>
      <c r="U27" s="453"/>
      <c r="V27" s="423"/>
    </row>
    <row r="28" spans="1:22"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2"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2" ht="30" customHeight="1" x14ac:dyDescent="0.15"/>
    <row r="31" spans="1:22" x14ac:dyDescent="0.15">
      <c r="D31" s="162" t="s">
        <v>341</v>
      </c>
      <c r="H31" s="105" t="s">
        <v>246</v>
      </c>
      <c r="R31" s="105" t="s">
        <v>319</v>
      </c>
    </row>
    <row r="32" spans="1:22" x14ac:dyDescent="0.15">
      <c r="D32" s="162" t="s">
        <v>342</v>
      </c>
      <c r="H32" s="105" t="s">
        <v>323</v>
      </c>
      <c r="R32" s="105" t="s">
        <v>253</v>
      </c>
    </row>
    <row r="33" spans="8:18" x14ac:dyDescent="0.15">
      <c r="H33" s="157" t="s">
        <v>324</v>
      </c>
      <c r="R33" s="105" t="s">
        <v>329</v>
      </c>
    </row>
    <row r="34" spans="8:18" x14ac:dyDescent="0.15">
      <c r="H34" s="157" t="s">
        <v>328</v>
      </c>
      <c r="O34" s="105" t="s">
        <v>319</v>
      </c>
    </row>
    <row r="35" spans="8:18" x14ac:dyDescent="0.15">
      <c r="O35" s="105" t="s">
        <v>321</v>
      </c>
    </row>
    <row r="36" spans="8:18" x14ac:dyDescent="0.15">
      <c r="O36" s="105" t="s">
        <v>322</v>
      </c>
    </row>
    <row r="38" spans="8:18" x14ac:dyDescent="0.15">
      <c r="O38" s="157"/>
    </row>
    <row r="39" spans="8:18" x14ac:dyDescent="0.15">
      <c r="O39" s="157"/>
    </row>
  </sheetData>
  <mergeCells count="231">
    <mergeCell ref="M28:M29"/>
    <mergeCell ref="N28:N29"/>
    <mergeCell ref="O28:O29"/>
    <mergeCell ref="N24:N25"/>
    <mergeCell ref="O24:O25"/>
    <mergeCell ref="P24:P25"/>
    <mergeCell ref="P26:P27"/>
    <mergeCell ref="P28:P29"/>
    <mergeCell ref="G26:H27"/>
    <mergeCell ref="I26:K27"/>
    <mergeCell ref="L26:L27"/>
    <mergeCell ref="M26:M27"/>
    <mergeCell ref="N26:N27"/>
    <mergeCell ref="O26:O27"/>
    <mergeCell ref="G5:L5"/>
    <mergeCell ref="M5:V5"/>
    <mergeCell ref="G6:K6"/>
    <mergeCell ref="L6:L7"/>
    <mergeCell ref="M6:M7"/>
    <mergeCell ref="N6:N7"/>
    <mergeCell ref="O6:O7"/>
    <mergeCell ref="Q6:Q7"/>
    <mergeCell ref="R6:R7"/>
    <mergeCell ref="T6:T7"/>
    <mergeCell ref="U6:U7"/>
    <mergeCell ref="V6:V7"/>
    <mergeCell ref="P6:P7"/>
    <mergeCell ref="G7:H7"/>
    <mergeCell ref="I7:K7"/>
    <mergeCell ref="S6:S7"/>
    <mergeCell ref="T28:T29"/>
    <mergeCell ref="U28:U29"/>
    <mergeCell ref="V28:V29"/>
    <mergeCell ref="Q28:Q29"/>
    <mergeCell ref="R28:R29"/>
    <mergeCell ref="Q24:Q25"/>
    <mergeCell ref="R24:R25"/>
    <mergeCell ref="S24:S25"/>
    <mergeCell ref="A28:A29"/>
    <mergeCell ref="B28:B29"/>
    <mergeCell ref="C28:C29"/>
    <mergeCell ref="D28:D29"/>
    <mergeCell ref="E28:E29"/>
    <mergeCell ref="F28:F29"/>
    <mergeCell ref="G28:H29"/>
    <mergeCell ref="I28:K29"/>
    <mergeCell ref="L28:L29"/>
    <mergeCell ref="U26:U27"/>
    <mergeCell ref="V26:V27"/>
    <mergeCell ref="Q26:Q27"/>
    <mergeCell ref="R26:R27"/>
    <mergeCell ref="S26:S27"/>
    <mergeCell ref="T26:T27"/>
    <mergeCell ref="S28:S29"/>
    <mergeCell ref="F26:F27"/>
    <mergeCell ref="A26:A27"/>
    <mergeCell ref="B26:B27"/>
    <mergeCell ref="C26:C27"/>
    <mergeCell ref="D26:D27"/>
    <mergeCell ref="E26:E27"/>
    <mergeCell ref="T24:T25"/>
    <mergeCell ref="U24:U25"/>
    <mergeCell ref="V24:V25"/>
    <mergeCell ref="G24:H25"/>
    <mergeCell ref="I24:K25"/>
    <mergeCell ref="L24:L25"/>
    <mergeCell ref="M24:M25"/>
    <mergeCell ref="A24:A25"/>
    <mergeCell ref="B24:B25"/>
    <mergeCell ref="C24:C25"/>
    <mergeCell ref="D24:D25"/>
    <mergeCell ref="E24:E25"/>
    <mergeCell ref="F24:F25"/>
    <mergeCell ref="V22:V23"/>
    <mergeCell ref="Q22:Q23"/>
    <mergeCell ref="R22:R23"/>
    <mergeCell ref="P22:P23"/>
    <mergeCell ref="A22:A23"/>
    <mergeCell ref="B22:B23"/>
    <mergeCell ref="C22:C23"/>
    <mergeCell ref="D22:D23"/>
    <mergeCell ref="E22:E23"/>
    <mergeCell ref="F22:F23"/>
    <mergeCell ref="G22:H23"/>
    <mergeCell ref="I22:K23"/>
    <mergeCell ref="L22:L23"/>
    <mergeCell ref="M22:M23"/>
    <mergeCell ref="N22:N23"/>
    <mergeCell ref="O22:O23"/>
    <mergeCell ref="F20:F21"/>
    <mergeCell ref="A20:A21"/>
    <mergeCell ref="B20:B21"/>
    <mergeCell ref="C20:C21"/>
    <mergeCell ref="D20:D21"/>
    <mergeCell ref="E20:E21"/>
    <mergeCell ref="S22:S23"/>
    <mergeCell ref="T22:T23"/>
    <mergeCell ref="U22:U23"/>
    <mergeCell ref="P20:P21"/>
    <mergeCell ref="G20:H21"/>
    <mergeCell ref="I20:K21"/>
    <mergeCell ref="L20:L21"/>
    <mergeCell ref="M20:M21"/>
    <mergeCell ref="N20:N21"/>
    <mergeCell ref="O20:O21"/>
    <mergeCell ref="V18:V19"/>
    <mergeCell ref="G18:H19"/>
    <mergeCell ref="I18:K19"/>
    <mergeCell ref="L18:L19"/>
    <mergeCell ref="M18:M19"/>
    <mergeCell ref="U20:U21"/>
    <mergeCell ref="V20:V21"/>
    <mergeCell ref="Q20:Q21"/>
    <mergeCell ref="R20:R21"/>
    <mergeCell ref="S20:S21"/>
    <mergeCell ref="T20:T21"/>
    <mergeCell ref="N18:N19"/>
    <mergeCell ref="O18:O19"/>
    <mergeCell ref="P18:P19"/>
    <mergeCell ref="A18:A19"/>
    <mergeCell ref="B18:B19"/>
    <mergeCell ref="C18:C19"/>
    <mergeCell ref="D18:D19"/>
    <mergeCell ref="E18:E19"/>
    <mergeCell ref="F18:F19"/>
    <mergeCell ref="S16:S17"/>
    <mergeCell ref="T16:T17"/>
    <mergeCell ref="U16:U17"/>
    <mergeCell ref="Q18:Q19"/>
    <mergeCell ref="R18:R19"/>
    <mergeCell ref="S18:S19"/>
    <mergeCell ref="T18:T19"/>
    <mergeCell ref="U18:U19"/>
    <mergeCell ref="M16:M17"/>
    <mergeCell ref="N16:N17"/>
    <mergeCell ref="O16:O17"/>
    <mergeCell ref="F14:F15"/>
    <mergeCell ref="A14:A15"/>
    <mergeCell ref="B14:B15"/>
    <mergeCell ref="C14:C15"/>
    <mergeCell ref="D14:D15"/>
    <mergeCell ref="E14:E15"/>
    <mergeCell ref="V16:V17"/>
    <mergeCell ref="Q16:Q17"/>
    <mergeCell ref="R16:R17"/>
    <mergeCell ref="P16:P17"/>
    <mergeCell ref="A16:A17"/>
    <mergeCell ref="B16:B17"/>
    <mergeCell ref="C16:C17"/>
    <mergeCell ref="D16:D17"/>
    <mergeCell ref="E16:E17"/>
    <mergeCell ref="F16:F17"/>
    <mergeCell ref="G16:H17"/>
    <mergeCell ref="I16:K17"/>
    <mergeCell ref="L16:L17"/>
    <mergeCell ref="G14:H15"/>
    <mergeCell ref="I14:K15"/>
    <mergeCell ref="L14:L15"/>
    <mergeCell ref="M14:M15"/>
    <mergeCell ref="N14:N15"/>
    <mergeCell ref="U14:U15"/>
    <mergeCell ref="V14:V15"/>
    <mergeCell ref="Q14:Q15"/>
    <mergeCell ref="R14:R15"/>
    <mergeCell ref="S14:S15"/>
    <mergeCell ref="T14:T15"/>
    <mergeCell ref="O14:O15"/>
    <mergeCell ref="P14:P15"/>
    <mergeCell ref="N12:N13"/>
    <mergeCell ref="O12:O13"/>
    <mergeCell ref="P12:P13"/>
    <mergeCell ref="U12:U13"/>
    <mergeCell ref="M10:M11"/>
    <mergeCell ref="N10:N11"/>
    <mergeCell ref="O10:O11"/>
    <mergeCell ref="P10:P11"/>
    <mergeCell ref="V12:V13"/>
    <mergeCell ref="G12:H13"/>
    <mergeCell ref="I12:K13"/>
    <mergeCell ref="L12:L13"/>
    <mergeCell ref="M12:M13"/>
    <mergeCell ref="V10:V11"/>
    <mergeCell ref="U10:U11"/>
    <mergeCell ref="E8:E9"/>
    <mergeCell ref="A12:A13"/>
    <mergeCell ref="B12:B13"/>
    <mergeCell ref="C12:C13"/>
    <mergeCell ref="D12:D13"/>
    <mergeCell ref="E12:E13"/>
    <mergeCell ref="F12:F13"/>
    <mergeCell ref="S10:S11"/>
    <mergeCell ref="T10:T11"/>
    <mergeCell ref="Q12:Q13"/>
    <mergeCell ref="R12:R13"/>
    <mergeCell ref="S12:S13"/>
    <mergeCell ref="T12:T13"/>
    <mergeCell ref="Q10:Q11"/>
    <mergeCell ref="R10:R11"/>
    <mergeCell ref="A10:A11"/>
    <mergeCell ref="B10:B11"/>
    <mergeCell ref="C10:C11"/>
    <mergeCell ref="D10:D11"/>
    <mergeCell ref="E10:E11"/>
    <mergeCell ref="F10:F11"/>
    <mergeCell ref="G10:H11"/>
    <mergeCell ref="I10:K11"/>
    <mergeCell ref="L10:L11"/>
    <mergeCell ref="A5:A7"/>
    <mergeCell ref="B5:B7"/>
    <mergeCell ref="C5:C7"/>
    <mergeCell ref="D5:D7"/>
    <mergeCell ref="E5:E7"/>
    <mergeCell ref="F5:F7"/>
    <mergeCell ref="U8:U9"/>
    <mergeCell ref="V8:V9"/>
    <mergeCell ref="Q8:Q9"/>
    <mergeCell ref="R8:R9"/>
    <mergeCell ref="S8:S9"/>
    <mergeCell ref="T8:T9"/>
    <mergeCell ref="N8:N9"/>
    <mergeCell ref="O8:O9"/>
    <mergeCell ref="F8:F9"/>
    <mergeCell ref="G8:H9"/>
    <mergeCell ref="I8:K9"/>
    <mergeCell ref="P8:P9"/>
    <mergeCell ref="L8:L9"/>
    <mergeCell ref="M8:M9"/>
    <mergeCell ref="A8:A9"/>
    <mergeCell ref="B8:B9"/>
    <mergeCell ref="C8:C9"/>
    <mergeCell ref="D8:D9"/>
  </mergeCells>
  <phoneticPr fontId="21"/>
  <pageMargins left="0.51181102362204722" right="0.11811023622047245" top="0.74803149606299213" bottom="0.55118110236220474" header="0.31496062992125984" footer="0.31496062992125984"/>
  <pageSetup paperSize="9" scale="55"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9"/>
  <sheetViews>
    <sheetView showZeros="0" view="pageBreakPreview" zoomScaleNormal="100" zoomScaleSheetLayoutView="100" workbookViewId="0"/>
  </sheetViews>
  <sheetFormatPr defaultColWidth="12.625" defaultRowHeight="13.5" x14ac:dyDescent="0.15"/>
  <cols>
    <col min="1" max="2" width="3.625" style="105" customWidth="1"/>
    <col min="3" max="3" width="18.625" style="105" customWidth="1"/>
    <col min="4" max="4" width="12.625" style="105"/>
    <col min="5" max="5" width="3.625" style="105" customWidth="1"/>
    <col min="6" max="6" width="12.625" style="105" customWidth="1"/>
    <col min="7" max="7" width="3.625" style="105" customWidth="1"/>
    <col min="8" max="8" width="9.625" style="105" customWidth="1"/>
    <col min="9" max="10" width="3.625" style="105" customWidth="1"/>
    <col min="11" max="11" width="6.625" style="105" customWidth="1"/>
    <col min="12" max="13" width="12.625" style="105" customWidth="1"/>
    <col min="14" max="14" width="3.625" style="105" customWidth="1"/>
    <col min="15" max="15" width="12.625" style="105" customWidth="1"/>
    <col min="16" max="16" width="3.625" style="105" customWidth="1"/>
    <col min="17" max="22" width="12.625" style="105" customWidth="1"/>
    <col min="23" max="16384" width="12.625" style="105"/>
  </cols>
  <sheetData>
    <row r="1" spans="1:16" ht="30" customHeight="1" x14ac:dyDescent="0.15">
      <c r="A1" s="105" t="s">
        <v>300</v>
      </c>
    </row>
    <row r="2" spans="1:16" ht="15" customHeight="1" x14ac:dyDescent="0.15"/>
    <row r="3" spans="1:16" ht="30" customHeight="1" x14ac:dyDescent="0.15">
      <c r="A3" s="105" t="s">
        <v>303</v>
      </c>
    </row>
    <row r="4" spans="1:16" x14ac:dyDescent="0.15">
      <c r="C4" s="31"/>
      <c r="D4" s="31"/>
      <c r="E4" s="31"/>
      <c r="F4" s="31"/>
      <c r="G4" s="31"/>
      <c r="H4" s="31"/>
      <c r="I4" s="32"/>
      <c r="J4" s="32"/>
      <c r="K4" s="32"/>
      <c r="L4" s="31"/>
    </row>
    <row r="5" spans="1:16" ht="30" customHeight="1" x14ac:dyDescent="0.15">
      <c r="B5" s="100" t="s">
        <v>304</v>
      </c>
      <c r="C5" s="99"/>
      <c r="D5" s="567">
        <f>基礎情報入力!F10</f>
        <v>0</v>
      </c>
      <c r="E5" s="567"/>
      <c r="F5" s="567"/>
      <c r="G5" s="567"/>
      <c r="H5" s="567"/>
      <c r="I5" s="567"/>
      <c r="J5" s="567"/>
      <c r="K5" s="55"/>
      <c r="L5" s="55"/>
      <c r="M5" s="55"/>
    </row>
    <row r="6" spans="1:16" x14ac:dyDescent="0.15">
      <c r="C6" s="31"/>
      <c r="D6" s="31"/>
      <c r="E6" s="31"/>
      <c r="F6" s="31"/>
      <c r="G6" s="31"/>
      <c r="H6" s="31"/>
      <c r="I6" s="32"/>
      <c r="J6" s="32"/>
      <c r="K6" s="32"/>
      <c r="L6" s="31"/>
    </row>
    <row r="7" spans="1:16" ht="30" customHeight="1" x14ac:dyDescent="0.15">
      <c r="C7" s="499" t="s">
        <v>80</v>
      </c>
      <c r="D7" s="500"/>
      <c r="E7" s="501"/>
      <c r="F7" s="49">
        <f>基礎情報入力!F15</f>
        <v>0</v>
      </c>
      <c r="G7" s="38" t="s">
        <v>26</v>
      </c>
      <c r="H7" s="31"/>
      <c r="I7" s="32"/>
      <c r="J7" s="32"/>
      <c r="K7" s="32"/>
      <c r="L7" s="31"/>
    </row>
    <row r="8" spans="1:16" ht="30" customHeight="1" x14ac:dyDescent="0.15">
      <c r="C8" s="31"/>
      <c r="D8" s="31"/>
      <c r="E8" s="31"/>
      <c r="F8" s="31"/>
      <c r="G8" s="31"/>
      <c r="H8" s="31"/>
      <c r="I8" s="32"/>
      <c r="J8" s="32"/>
      <c r="K8" s="32"/>
      <c r="L8" s="31"/>
    </row>
    <row r="9" spans="1:16" ht="30" customHeight="1" x14ac:dyDescent="0.15">
      <c r="C9" s="33"/>
      <c r="D9" s="502" t="s">
        <v>276</v>
      </c>
      <c r="E9" s="503"/>
      <c r="F9" s="502" t="s">
        <v>277</v>
      </c>
      <c r="G9" s="503"/>
      <c r="H9" s="504" t="s">
        <v>278</v>
      </c>
      <c r="I9" s="504"/>
      <c r="J9" s="504"/>
      <c r="K9" s="43"/>
      <c r="L9" s="44"/>
    </row>
    <row r="10" spans="1:16" ht="30" customHeight="1" x14ac:dyDescent="0.15">
      <c r="C10" s="34" t="s">
        <v>225</v>
      </c>
      <c r="D10" s="35">
        <v>3670</v>
      </c>
      <c r="E10" s="36" t="s">
        <v>49</v>
      </c>
      <c r="F10" s="47">
        <f>IF(F7&gt;1000,1000,F7)</f>
        <v>0</v>
      </c>
      <c r="G10" s="37" t="s">
        <v>279</v>
      </c>
      <c r="H10" s="506">
        <f>D10*F10</f>
        <v>0</v>
      </c>
      <c r="I10" s="507"/>
      <c r="J10" s="38" t="s">
        <v>49</v>
      </c>
      <c r="K10" s="42"/>
      <c r="N10" s="158" t="s">
        <v>319</v>
      </c>
      <c r="O10" s="56"/>
    </row>
    <row r="11" spans="1:16" ht="30" customHeight="1" x14ac:dyDescent="0.15">
      <c r="C11" s="77" t="s">
        <v>226</v>
      </c>
      <c r="D11" s="35">
        <v>1570</v>
      </c>
      <c r="E11" s="36" t="s">
        <v>49</v>
      </c>
      <c r="F11" s="47">
        <f>IF(F7&gt;2000,1000,IF(F7&gt;1000,F7-1000,0))</f>
        <v>0</v>
      </c>
      <c r="G11" s="37" t="s">
        <v>279</v>
      </c>
      <c r="H11" s="506">
        <f>ROUNDDOWN(D11*F11,0)</f>
        <v>0</v>
      </c>
      <c r="I11" s="507"/>
      <c r="J11" s="38" t="s">
        <v>49</v>
      </c>
      <c r="K11" s="42"/>
      <c r="N11" s="154" t="s">
        <v>325</v>
      </c>
      <c r="O11" s="159"/>
    </row>
    <row r="12" spans="1:16" ht="30" customHeight="1" x14ac:dyDescent="0.15">
      <c r="C12" s="34" t="s">
        <v>227</v>
      </c>
      <c r="D12" s="35">
        <v>1050</v>
      </c>
      <c r="E12" s="36" t="s">
        <v>49</v>
      </c>
      <c r="F12" s="47">
        <f>IF(F7&gt;2000,F7-2000,0)</f>
        <v>0</v>
      </c>
      <c r="G12" s="37" t="s">
        <v>279</v>
      </c>
      <c r="H12" s="506">
        <f>ROUNDDOWN(D12*F12,0)</f>
        <v>0</v>
      </c>
      <c r="I12" s="507"/>
      <c r="J12" s="38" t="s">
        <v>49</v>
      </c>
      <c r="K12" s="42"/>
      <c r="N12" s="160" t="s">
        <v>326</v>
      </c>
      <c r="O12" s="56"/>
    </row>
    <row r="13" spans="1:16" ht="30" customHeight="1" x14ac:dyDescent="0.15">
      <c r="C13" s="137" t="s">
        <v>228</v>
      </c>
      <c r="D13" s="35"/>
      <c r="E13" s="36"/>
      <c r="F13" s="48">
        <f>SUM(F10:F12)</f>
        <v>0</v>
      </c>
      <c r="G13" s="37" t="s">
        <v>279</v>
      </c>
      <c r="H13" s="506">
        <f>IF(F7=0,0,SUM(H10:H12))</f>
        <v>0</v>
      </c>
      <c r="I13" s="507"/>
      <c r="J13" s="38" t="s">
        <v>49</v>
      </c>
      <c r="K13" s="42"/>
      <c r="N13" s="161" t="s">
        <v>327</v>
      </c>
      <c r="O13" s="56"/>
    </row>
    <row r="14" spans="1:16" ht="30" customHeight="1" x14ac:dyDescent="0.15">
      <c r="C14" s="50"/>
      <c r="D14" s="56"/>
      <c r="E14" s="56"/>
      <c r="F14" s="52"/>
      <c r="G14" s="53"/>
      <c r="H14" s="51"/>
      <c r="I14" s="51"/>
      <c r="J14" s="42"/>
      <c r="K14" s="42"/>
      <c r="L14" s="54"/>
      <c r="M14" s="54"/>
      <c r="N14" s="54"/>
      <c r="O14" s="56"/>
      <c r="P14" s="56"/>
    </row>
    <row r="15" spans="1:16" ht="30" customHeight="1" x14ac:dyDescent="0.15">
      <c r="C15" s="511" t="s">
        <v>281</v>
      </c>
      <c r="D15" s="505" t="s">
        <v>282</v>
      </c>
      <c r="E15" s="505"/>
      <c r="F15" s="39">
        <f>H13</f>
        <v>0</v>
      </c>
      <c r="G15" s="40" t="s">
        <v>49</v>
      </c>
      <c r="H15" s="51"/>
      <c r="I15" s="51"/>
      <c r="J15" s="42"/>
      <c r="K15" s="42"/>
      <c r="L15" s="54"/>
      <c r="M15" s="54"/>
      <c r="N15" s="54"/>
      <c r="O15" s="56"/>
      <c r="P15" s="56"/>
    </row>
    <row r="16" spans="1:16" ht="30" customHeight="1" x14ac:dyDescent="0.15">
      <c r="C16" s="512"/>
      <c r="D16" s="505" t="s">
        <v>283</v>
      </c>
      <c r="E16" s="505"/>
      <c r="F16" s="39"/>
      <c r="G16" s="40" t="s">
        <v>49</v>
      </c>
      <c r="H16" s="51"/>
      <c r="I16" s="51"/>
      <c r="J16" s="42"/>
      <c r="K16" s="42"/>
      <c r="L16" s="54"/>
      <c r="M16" s="54"/>
      <c r="N16" s="54"/>
      <c r="O16" s="56"/>
      <c r="P16" s="56"/>
    </row>
    <row r="17" spans="1:16" ht="30" customHeight="1" x14ac:dyDescent="0.15">
      <c r="C17" s="513"/>
      <c r="D17" s="505" t="s">
        <v>284</v>
      </c>
      <c r="E17" s="505"/>
      <c r="F17" s="39">
        <f>F15+F16</f>
        <v>0</v>
      </c>
      <c r="G17" s="40" t="s">
        <v>49</v>
      </c>
      <c r="H17" s="51"/>
      <c r="I17" s="51"/>
      <c r="J17" s="42"/>
      <c r="K17" s="42"/>
      <c r="L17" s="54"/>
      <c r="M17" s="54"/>
      <c r="N17" s="54"/>
      <c r="O17" s="56"/>
      <c r="P17" s="56"/>
    </row>
    <row r="18" spans="1:16" ht="30" customHeight="1" x14ac:dyDescent="0.15">
      <c r="C18" s="568" t="s">
        <v>305</v>
      </c>
      <c r="D18" s="568"/>
      <c r="E18" s="568"/>
      <c r="F18" s="41">
        <f>基礎情報入力!F16</f>
        <v>0</v>
      </c>
      <c r="G18" s="37" t="s">
        <v>49</v>
      </c>
      <c r="H18" s="51"/>
      <c r="I18" s="51"/>
      <c r="J18" s="42"/>
      <c r="K18" s="42"/>
      <c r="L18" s="54"/>
      <c r="M18" s="54"/>
      <c r="N18" s="54"/>
      <c r="O18" s="56"/>
      <c r="P18" s="56"/>
    </row>
    <row r="19" spans="1:16" ht="30" customHeight="1" x14ac:dyDescent="0.15">
      <c r="C19" s="569" t="s">
        <v>306</v>
      </c>
      <c r="D19" s="570"/>
      <c r="E19" s="571"/>
      <c r="F19" s="35">
        <f>IF((F18&lt;=F17),F18,F17)</f>
        <v>0</v>
      </c>
      <c r="G19" s="36" t="s">
        <v>49</v>
      </c>
      <c r="H19" s="51"/>
      <c r="I19" s="51"/>
      <c r="J19" s="42"/>
      <c r="K19" s="42"/>
      <c r="L19" s="54"/>
      <c r="M19" s="54"/>
      <c r="N19" s="54"/>
      <c r="O19" s="56"/>
      <c r="P19" s="56"/>
    </row>
    <row r="20" spans="1:16" ht="30" customHeight="1" x14ac:dyDescent="0.15">
      <c r="C20" s="50"/>
      <c r="D20" s="56"/>
      <c r="E20" s="56"/>
      <c r="F20" s="52"/>
      <c r="G20" s="53"/>
      <c r="H20" s="51"/>
      <c r="I20" s="51"/>
      <c r="J20" s="42"/>
      <c r="K20" s="42"/>
      <c r="L20" s="54"/>
      <c r="M20" s="54"/>
      <c r="N20" s="54"/>
      <c r="O20" s="56"/>
      <c r="P20" s="56"/>
    </row>
    <row r="21" spans="1:16" ht="30" customHeight="1" x14ac:dyDescent="0.15">
      <c r="A21" s="105" t="s">
        <v>82</v>
      </c>
      <c r="H21" s="31"/>
      <c r="I21" s="31"/>
      <c r="J21" s="31"/>
      <c r="K21" s="31"/>
      <c r="L21" s="31"/>
    </row>
    <row r="22" spans="1:16" ht="15" customHeight="1" x14ac:dyDescent="0.15">
      <c r="B22" s="105" t="s">
        <v>83</v>
      </c>
      <c r="H22" s="31"/>
      <c r="I22" s="31"/>
      <c r="J22" s="31"/>
      <c r="K22" s="31"/>
      <c r="L22" s="31"/>
    </row>
    <row r="23" spans="1:16" ht="15" customHeight="1" x14ac:dyDescent="0.15">
      <c r="B23" s="105" t="s">
        <v>125</v>
      </c>
      <c r="H23" s="31"/>
      <c r="I23" s="31"/>
      <c r="J23" s="31"/>
      <c r="K23" s="31"/>
      <c r="L23" s="31"/>
    </row>
    <row r="24" spans="1:16" ht="15" customHeight="1" x14ac:dyDescent="0.15">
      <c r="B24" s="105" t="s">
        <v>299</v>
      </c>
      <c r="H24" s="31"/>
      <c r="I24" s="31"/>
      <c r="J24" s="31"/>
      <c r="K24" s="31"/>
      <c r="L24" s="31"/>
    </row>
    <row r="25" spans="1:16" ht="15" customHeight="1" x14ac:dyDescent="0.15">
      <c r="B25" s="105" t="s">
        <v>84</v>
      </c>
    </row>
    <row r="26" spans="1:16" ht="15" customHeight="1" x14ac:dyDescent="0.15">
      <c r="B26" s="105" t="s">
        <v>85</v>
      </c>
    </row>
    <row r="27" spans="1:16" ht="15" customHeight="1" x14ac:dyDescent="0.15">
      <c r="B27" s="105" t="s">
        <v>86</v>
      </c>
    </row>
    <row r="28" spans="1:16" ht="15" customHeight="1" x14ac:dyDescent="0.15">
      <c r="B28" s="105" t="s">
        <v>87</v>
      </c>
    </row>
    <row r="29" spans="1:16" ht="15" customHeight="1" x14ac:dyDescent="0.15">
      <c r="B29" s="105" t="s">
        <v>88</v>
      </c>
    </row>
  </sheetData>
  <mergeCells count="15">
    <mergeCell ref="D17:E17"/>
    <mergeCell ref="C18:E18"/>
    <mergeCell ref="C19:E19"/>
    <mergeCell ref="C15:C17"/>
    <mergeCell ref="D15:E15"/>
    <mergeCell ref="D16:E16"/>
    <mergeCell ref="H11:I11"/>
    <mergeCell ref="H12:I12"/>
    <mergeCell ref="H13:I13"/>
    <mergeCell ref="D5:J5"/>
    <mergeCell ref="C7:E7"/>
    <mergeCell ref="D9:E9"/>
    <mergeCell ref="F9:G9"/>
    <mergeCell ref="H9:J9"/>
    <mergeCell ref="H10:I10"/>
  </mergeCells>
  <phoneticPr fontId="21"/>
  <conditionalFormatting sqref="F11">
    <cfRule type="cellIs" dxfId="1" priority="2" stopIfTrue="1" operator="equal">
      <formula>-1000</formula>
    </cfRule>
  </conditionalFormatting>
  <conditionalFormatting sqref="H11:I11">
    <cfRule type="cellIs" dxfId="0" priority="1" stopIfTrue="1" operator="equal">
      <formula>-1500000</formula>
    </cfRule>
  </conditionalFormatting>
  <pageMargins left="0.51181102362204722" right="0.11811023622047245" top="0.74803149606299213" bottom="0.55118110236220474" header="0.31496062992125984" footer="0.31496062992125984"/>
  <pageSetup paperSize="9" scale="91" orientation="portrait" r:id="rId1"/>
  <colBreaks count="1" manualBreakCount="1">
    <brk id="13" max="30"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7"/>
  <sheetViews>
    <sheetView view="pageBreakPreview" zoomScaleNormal="100" zoomScaleSheetLayoutView="100" workbookViewId="0"/>
  </sheetViews>
  <sheetFormatPr defaultColWidth="12.625" defaultRowHeight="13.5" x14ac:dyDescent="0.15"/>
  <cols>
    <col min="1" max="1" width="3.625" style="69" customWidth="1"/>
    <col min="2" max="2" width="15.625" style="69" customWidth="1"/>
    <col min="3" max="4" width="12.625" style="69"/>
    <col min="5" max="5" width="3.625" style="69" customWidth="1"/>
    <col min="6" max="6" width="12.625" style="69" customWidth="1"/>
    <col min="7" max="7" width="3.625" style="69" customWidth="1"/>
    <col min="8" max="8" width="9.625" style="69" customWidth="1"/>
    <col min="9" max="10" width="3.625" style="69" customWidth="1"/>
    <col min="11" max="11" width="6.625" style="69" customWidth="1"/>
    <col min="12" max="13" width="12.625" style="69" customWidth="1"/>
    <col min="14" max="14" width="3.625" style="69" hidden="1" customWidth="1"/>
    <col min="15" max="15" width="12.625" style="69" customWidth="1"/>
    <col min="16" max="16" width="3.625" style="69" customWidth="1"/>
    <col min="17" max="22" width="12.625" style="69" customWidth="1"/>
    <col min="23" max="16384" width="12.625" style="69"/>
  </cols>
  <sheetData>
    <row r="1" spans="1:23" ht="30" customHeight="1" x14ac:dyDescent="0.15">
      <c r="A1" s="105" t="s">
        <v>186</v>
      </c>
    </row>
    <row r="2" spans="1:23" ht="15" customHeight="1" x14ac:dyDescent="0.15"/>
    <row r="3" spans="1:23" ht="30" customHeight="1" x14ac:dyDescent="0.15">
      <c r="A3" s="89" t="s">
        <v>134</v>
      </c>
    </row>
    <row r="4" spans="1:23" ht="15" customHeight="1" thickBot="1" x14ac:dyDescent="0.2">
      <c r="V4" s="71" t="s">
        <v>15</v>
      </c>
    </row>
    <row r="5" spans="1:23" ht="30" customHeight="1" thickBot="1" x14ac:dyDescent="0.2">
      <c r="A5" s="364" t="s">
        <v>93</v>
      </c>
      <c r="B5" s="367" t="s">
        <v>92</v>
      </c>
      <c r="C5" s="370" t="s">
        <v>147</v>
      </c>
      <c r="D5" s="371" t="s">
        <v>150</v>
      </c>
      <c r="E5" s="371"/>
      <c r="F5" s="374" t="s">
        <v>151</v>
      </c>
      <c r="G5" s="458" t="s">
        <v>69</v>
      </c>
      <c r="H5" s="459"/>
      <c r="I5" s="459"/>
      <c r="J5" s="459"/>
      <c r="K5" s="459"/>
      <c r="L5" s="460"/>
      <c r="M5" s="461" t="s">
        <v>70</v>
      </c>
      <c r="N5" s="462"/>
      <c r="O5" s="462"/>
      <c r="P5" s="462"/>
      <c r="Q5" s="462"/>
      <c r="R5" s="462"/>
      <c r="S5" s="462"/>
      <c r="T5" s="462"/>
      <c r="U5" s="462"/>
      <c r="V5" s="463"/>
    </row>
    <row r="6" spans="1:23" ht="22.5" customHeight="1" x14ac:dyDescent="0.15">
      <c r="A6" s="365"/>
      <c r="B6" s="368"/>
      <c r="C6" s="365"/>
      <c r="D6" s="372"/>
      <c r="E6" s="372"/>
      <c r="F6" s="375"/>
      <c r="G6" s="464" t="s">
        <v>71</v>
      </c>
      <c r="H6" s="465"/>
      <c r="I6" s="465"/>
      <c r="J6" s="465"/>
      <c r="K6" s="466"/>
      <c r="L6" s="374" t="s">
        <v>72</v>
      </c>
      <c r="M6" s="548" t="s">
        <v>102</v>
      </c>
      <c r="N6" s="550"/>
      <c r="O6" s="564" t="s">
        <v>307</v>
      </c>
      <c r="P6" s="564"/>
      <c r="Q6" s="554" t="s">
        <v>103</v>
      </c>
      <c r="R6" s="556" t="s">
        <v>104</v>
      </c>
      <c r="S6" s="565" t="s">
        <v>105</v>
      </c>
      <c r="T6" s="558" t="s">
        <v>106</v>
      </c>
      <c r="U6" s="560" t="s">
        <v>107</v>
      </c>
      <c r="V6" s="562" t="s">
        <v>108</v>
      </c>
    </row>
    <row r="7" spans="1:23" ht="22.5" customHeight="1" thickBot="1" x14ac:dyDescent="0.2">
      <c r="A7" s="366"/>
      <c r="B7" s="369"/>
      <c r="C7" s="366"/>
      <c r="D7" s="373"/>
      <c r="E7" s="373"/>
      <c r="F7" s="376"/>
      <c r="G7" s="483"/>
      <c r="H7" s="484"/>
      <c r="I7" s="485" t="s">
        <v>77</v>
      </c>
      <c r="J7" s="486"/>
      <c r="K7" s="487"/>
      <c r="L7" s="376"/>
      <c r="M7" s="549"/>
      <c r="N7" s="551"/>
      <c r="O7" s="553"/>
      <c r="P7" s="553"/>
      <c r="Q7" s="555"/>
      <c r="R7" s="557"/>
      <c r="S7" s="566"/>
      <c r="T7" s="559"/>
      <c r="U7" s="561"/>
      <c r="V7" s="563"/>
    </row>
    <row r="8" spans="1:23" ht="22.5" customHeight="1" x14ac:dyDescent="0.15">
      <c r="A8" s="401">
        <v>1</v>
      </c>
      <c r="B8" s="403">
        <f>基礎情報入力!N10</f>
        <v>0</v>
      </c>
      <c r="C8" s="572" t="s">
        <v>132</v>
      </c>
      <c r="D8" s="407">
        <f>ROUNDDOWN(基礎情報入力!N16/1000,0)</f>
        <v>0</v>
      </c>
      <c r="E8" s="409" t="s">
        <v>78</v>
      </c>
      <c r="F8" s="379">
        <f>IF((D8&lt;=C8),D8,C8)</f>
        <v>0</v>
      </c>
      <c r="G8" s="389">
        <f>ROUNDDOWN(基礎情報入力!N17/1000,0)</f>
        <v>0</v>
      </c>
      <c r="H8" s="390"/>
      <c r="I8" s="393">
        <f>ROUNDDOWN(基礎情報入力!N18/1000,0)</f>
        <v>0</v>
      </c>
      <c r="J8" s="394"/>
      <c r="K8" s="390"/>
      <c r="L8" s="521" t="str">
        <f>IF(ISERROR(G8/F8),"",ROUNDDOWN(G8/F8,6))</f>
        <v/>
      </c>
      <c r="M8" s="523" t="str">
        <f>IF(ISERROR(L8/4),"",ROUNDDOWN(L8/4,6))</f>
        <v/>
      </c>
      <c r="N8" s="385" t="s">
        <v>110</v>
      </c>
      <c r="O8" s="543">
        <v>0.16666600000000001</v>
      </c>
      <c r="P8" s="387" t="s">
        <v>78</v>
      </c>
      <c r="Q8" s="519">
        <f>IF(M8&lt;=O8,M8,O8)</f>
        <v>0.16666600000000001</v>
      </c>
      <c r="R8" s="379">
        <f>IF(ISERROR(ROUNDDOWN(F8*Q8,0)),"",(ROUNDDOWN(F8*Q8,0)))</f>
        <v>0</v>
      </c>
      <c r="S8" s="383">
        <f>SUM(I8,R8)</f>
        <v>0</v>
      </c>
      <c r="T8" s="377">
        <f>ROUNDDOWN(F8*1/2,0)</f>
        <v>0</v>
      </c>
      <c r="U8" s="377">
        <f>IF(0&lt;=S8-T8,S8-T8,0)</f>
        <v>0</v>
      </c>
      <c r="V8" s="379">
        <f>IF(ISERROR(IF(0&lt;=R8-U8,R8-U8,0)),"",(IF(0&lt;=R8-U8,R8-U8,0)))</f>
        <v>0</v>
      </c>
      <c r="W8" s="104"/>
    </row>
    <row r="9" spans="1:23" ht="22.5" customHeight="1" x14ac:dyDescent="0.15">
      <c r="A9" s="402"/>
      <c r="B9" s="404"/>
      <c r="C9" s="573"/>
      <c r="D9" s="408"/>
      <c r="E9" s="410"/>
      <c r="F9" s="380"/>
      <c r="G9" s="391"/>
      <c r="H9" s="392"/>
      <c r="I9" s="395"/>
      <c r="J9" s="396"/>
      <c r="K9" s="392"/>
      <c r="L9" s="522"/>
      <c r="M9" s="524"/>
      <c r="N9" s="386"/>
      <c r="O9" s="544"/>
      <c r="P9" s="388"/>
      <c r="Q9" s="520"/>
      <c r="R9" s="380"/>
      <c r="S9" s="384"/>
      <c r="T9" s="378"/>
      <c r="U9" s="378"/>
      <c r="V9" s="380"/>
      <c r="W9" s="104"/>
    </row>
    <row r="10" spans="1:23" ht="22.5" customHeight="1" x14ac:dyDescent="0.15">
      <c r="A10" s="402">
        <v>2</v>
      </c>
      <c r="B10" s="404">
        <f>基礎情報入力!N19</f>
        <v>0</v>
      </c>
      <c r="C10" s="573" t="s">
        <v>131</v>
      </c>
      <c r="D10" s="408">
        <f>ROUNDDOWN(基礎情報入力!N25/1000,0)</f>
        <v>0</v>
      </c>
      <c r="E10" s="410" t="s">
        <v>78</v>
      </c>
      <c r="F10" s="380">
        <f>IF((D10&lt;=C10),D10,C10)</f>
        <v>0</v>
      </c>
      <c r="G10" s="391">
        <f>ROUNDDOWN(基礎情報入力!N26/1000,0)</f>
        <v>0</v>
      </c>
      <c r="H10" s="392"/>
      <c r="I10" s="395">
        <f>ROUNDDOWN(基礎情報入力!N27/1000,0)</f>
        <v>0</v>
      </c>
      <c r="J10" s="396"/>
      <c r="K10" s="392"/>
      <c r="L10" s="525" t="str">
        <f>IF(ISERROR(G10/F10),"",ROUNDDOWN(G10/F10,6))</f>
        <v/>
      </c>
      <c r="M10" s="527" t="str">
        <f>IF(ISERROR(L10/4),"",ROUNDDOWN(L10/4,6))</f>
        <v/>
      </c>
      <c r="N10" s="386" t="s">
        <v>109</v>
      </c>
      <c r="O10" s="545">
        <v>0.16666600000000001</v>
      </c>
      <c r="P10" s="388" t="s">
        <v>78</v>
      </c>
      <c r="Q10" s="520">
        <f>IF(M10&lt;=O10,M10,O10)</f>
        <v>0.16666600000000001</v>
      </c>
      <c r="R10" s="380">
        <f>IF(ISERROR(ROUNDDOWN(F10*Q10,0)),"",(ROUNDDOWN(F10*Q10,0)))</f>
        <v>0</v>
      </c>
      <c r="S10" s="384">
        <f>SUM(I10,R10)</f>
        <v>0</v>
      </c>
      <c r="T10" s="378">
        <f>ROUNDDOWN(F10*1/2,0)</f>
        <v>0</v>
      </c>
      <c r="U10" s="378">
        <f>IF(0&lt;=S10-T10,S10-T10,0)</f>
        <v>0</v>
      </c>
      <c r="V10" s="380">
        <f>IF(ISERROR(IF(0&lt;=R10-U10,R10-U10,0)),"",(IF(0&lt;=R10-U10,R10-U10,0)))</f>
        <v>0</v>
      </c>
      <c r="W10" s="104"/>
    </row>
    <row r="11" spans="1:23" ht="22.5" customHeight="1" x14ac:dyDescent="0.15">
      <c r="A11" s="402"/>
      <c r="B11" s="404"/>
      <c r="C11" s="573"/>
      <c r="D11" s="408"/>
      <c r="E11" s="410"/>
      <c r="F11" s="380"/>
      <c r="G11" s="391"/>
      <c r="H11" s="392"/>
      <c r="I11" s="395"/>
      <c r="J11" s="396"/>
      <c r="K11" s="392"/>
      <c r="L11" s="526"/>
      <c r="M11" s="528"/>
      <c r="N11" s="386"/>
      <c r="O11" s="546"/>
      <c r="P11" s="388"/>
      <c r="Q11" s="520"/>
      <c r="R11" s="380"/>
      <c r="S11" s="384"/>
      <c r="T11" s="378"/>
      <c r="U11" s="378"/>
      <c r="V11" s="380"/>
      <c r="W11" s="104"/>
    </row>
    <row r="12" spans="1:23" ht="22.5" customHeight="1" x14ac:dyDescent="0.15">
      <c r="A12" s="402">
        <v>3</v>
      </c>
      <c r="B12" s="404">
        <f>基礎情報入力!N28</f>
        <v>0</v>
      </c>
      <c r="C12" s="573" t="s">
        <v>131</v>
      </c>
      <c r="D12" s="408">
        <f>ROUNDDOWN(基礎情報入力!N34/1000,0)</f>
        <v>0</v>
      </c>
      <c r="E12" s="410" t="s">
        <v>78</v>
      </c>
      <c r="F12" s="380">
        <f>IF((D12&lt;=C12),D12,C12)</f>
        <v>0</v>
      </c>
      <c r="G12" s="391">
        <f>ROUNDDOWN(基礎情報入力!N35/1000,0)</f>
        <v>0</v>
      </c>
      <c r="H12" s="392"/>
      <c r="I12" s="395">
        <f>ROUNDDOWN(基礎情報入力!N36/1000,0)</f>
        <v>0</v>
      </c>
      <c r="J12" s="396"/>
      <c r="K12" s="392"/>
      <c r="L12" s="525" t="str">
        <f>IF(ISERROR(G12/F12),"",ROUNDDOWN(G12/F12,6))</f>
        <v/>
      </c>
      <c r="M12" s="527" t="str">
        <f>IF(ISERROR(L12/4),"",ROUNDDOWN(L12/4,6))</f>
        <v/>
      </c>
      <c r="N12" s="386" t="s">
        <v>109</v>
      </c>
      <c r="O12" s="545">
        <v>0.16666600000000001</v>
      </c>
      <c r="P12" s="388" t="s">
        <v>78</v>
      </c>
      <c r="Q12" s="520">
        <f>IF(M12&lt;=O12,M12,O12)</f>
        <v>0.16666600000000001</v>
      </c>
      <c r="R12" s="380">
        <f>IF(ISERROR(ROUNDDOWN(F12*Q12,0)),"",(ROUNDDOWN(F12*Q12,0)))</f>
        <v>0</v>
      </c>
      <c r="S12" s="384">
        <f>SUM(I12,R12)</f>
        <v>0</v>
      </c>
      <c r="T12" s="378">
        <f>ROUNDDOWN(F12*1/2,0)</f>
        <v>0</v>
      </c>
      <c r="U12" s="378">
        <f>IF(0&lt;=S12-T12,S12-T12,0)</f>
        <v>0</v>
      </c>
      <c r="V12" s="380">
        <f>IF(ISERROR(IF(0&lt;=R12-U12,R12-U12,0)),"",(IF(0&lt;=R12-U12,R12-U12,0)))</f>
        <v>0</v>
      </c>
      <c r="W12" s="104"/>
    </row>
    <row r="13" spans="1:23" ht="22.5" customHeight="1" x14ac:dyDescent="0.15">
      <c r="A13" s="402"/>
      <c r="B13" s="404"/>
      <c r="C13" s="573"/>
      <c r="D13" s="408"/>
      <c r="E13" s="410"/>
      <c r="F13" s="380"/>
      <c r="G13" s="391"/>
      <c r="H13" s="392"/>
      <c r="I13" s="395"/>
      <c r="J13" s="396"/>
      <c r="K13" s="392"/>
      <c r="L13" s="526"/>
      <c r="M13" s="528"/>
      <c r="N13" s="386"/>
      <c r="O13" s="546"/>
      <c r="P13" s="388"/>
      <c r="Q13" s="520"/>
      <c r="R13" s="380"/>
      <c r="S13" s="384"/>
      <c r="T13" s="378"/>
      <c r="U13" s="378"/>
      <c r="V13" s="380"/>
      <c r="W13" s="104"/>
    </row>
    <row r="14" spans="1:23" ht="22.5" customHeight="1" x14ac:dyDescent="0.15">
      <c r="A14" s="402">
        <v>4</v>
      </c>
      <c r="B14" s="404">
        <f>基礎情報入力!N37</f>
        <v>0</v>
      </c>
      <c r="C14" s="573" t="s">
        <v>131</v>
      </c>
      <c r="D14" s="408">
        <f>ROUNDDOWN(基礎情報入力!N43/1000,0)</f>
        <v>0</v>
      </c>
      <c r="E14" s="410" t="s">
        <v>78</v>
      </c>
      <c r="F14" s="380">
        <f>IF((D14&lt;=C14),D14,C14)</f>
        <v>0</v>
      </c>
      <c r="G14" s="391">
        <f>ROUNDDOWN(基礎情報入力!N44/1000,0)</f>
        <v>0</v>
      </c>
      <c r="H14" s="392"/>
      <c r="I14" s="395">
        <f>ROUNDDOWN(基礎情報入力!N45/1000,0)</f>
        <v>0</v>
      </c>
      <c r="J14" s="396"/>
      <c r="K14" s="392"/>
      <c r="L14" s="525" t="str">
        <f>IF(ISERROR(G14/F14),"",ROUNDDOWN(G14/F14,6))</f>
        <v/>
      </c>
      <c r="M14" s="527" t="str">
        <f>IF(ISERROR(L14/4),"",ROUNDDOWN(L14/4,6))</f>
        <v/>
      </c>
      <c r="N14" s="386" t="s">
        <v>109</v>
      </c>
      <c r="O14" s="545">
        <v>0.16666600000000001</v>
      </c>
      <c r="P14" s="388" t="s">
        <v>78</v>
      </c>
      <c r="Q14" s="520">
        <f>IF(M14&lt;=O14,M14,O14)</f>
        <v>0.16666600000000001</v>
      </c>
      <c r="R14" s="380">
        <f>IF(ISERROR(ROUNDDOWN(F14*Q14,0)),"",(ROUNDDOWN(F14*Q14,0)))</f>
        <v>0</v>
      </c>
      <c r="S14" s="384">
        <f>SUM(I14,R14)</f>
        <v>0</v>
      </c>
      <c r="T14" s="378">
        <f>ROUNDDOWN(F14*1/2,0)</f>
        <v>0</v>
      </c>
      <c r="U14" s="378">
        <f>IF(0&lt;=S14-T14,S14-T14,0)</f>
        <v>0</v>
      </c>
      <c r="V14" s="380">
        <f>IF(ISERROR(IF(0&lt;=R14-U14,R14-U14,0)),"",(IF(0&lt;=R14-U14,R14-U14,0)))</f>
        <v>0</v>
      </c>
      <c r="W14" s="104"/>
    </row>
    <row r="15" spans="1:23" ht="22.5" customHeight="1" x14ac:dyDescent="0.15">
      <c r="A15" s="402"/>
      <c r="B15" s="404"/>
      <c r="C15" s="573"/>
      <c r="D15" s="408"/>
      <c r="E15" s="410"/>
      <c r="F15" s="380"/>
      <c r="G15" s="391"/>
      <c r="H15" s="392"/>
      <c r="I15" s="395"/>
      <c r="J15" s="396"/>
      <c r="K15" s="392"/>
      <c r="L15" s="526"/>
      <c r="M15" s="528"/>
      <c r="N15" s="386"/>
      <c r="O15" s="546"/>
      <c r="P15" s="388"/>
      <c r="Q15" s="520"/>
      <c r="R15" s="380"/>
      <c r="S15" s="384"/>
      <c r="T15" s="378"/>
      <c r="U15" s="378"/>
      <c r="V15" s="380"/>
      <c r="W15" s="104"/>
    </row>
    <row r="16" spans="1:23" ht="22.5" customHeight="1" x14ac:dyDescent="0.15">
      <c r="A16" s="402">
        <v>5</v>
      </c>
      <c r="B16" s="404">
        <f>基礎情報入力!N46</f>
        <v>0</v>
      </c>
      <c r="C16" s="573" t="s">
        <v>131</v>
      </c>
      <c r="D16" s="408">
        <f>ROUNDDOWN(基礎情報入力!N52/1000,0)</f>
        <v>0</v>
      </c>
      <c r="E16" s="410" t="s">
        <v>78</v>
      </c>
      <c r="F16" s="380">
        <f>IF((D16&lt;=C16),D16,C16)</f>
        <v>0</v>
      </c>
      <c r="G16" s="391">
        <f>ROUNDDOWN(基礎情報入力!N53/1000,0)</f>
        <v>0</v>
      </c>
      <c r="H16" s="392"/>
      <c r="I16" s="395">
        <f>ROUNDDOWN(基礎情報入力!N54/1000,0)</f>
        <v>0</v>
      </c>
      <c r="J16" s="396"/>
      <c r="K16" s="392"/>
      <c r="L16" s="525" t="str">
        <f>IF(ISERROR(G16/F16),"",ROUNDDOWN(G16/F16,6))</f>
        <v/>
      </c>
      <c r="M16" s="527" t="str">
        <f>IF(ISERROR(L16/4),"",ROUNDDOWN(L16/4,6))</f>
        <v/>
      </c>
      <c r="N16" s="386" t="s">
        <v>109</v>
      </c>
      <c r="O16" s="545">
        <v>0.16666600000000001</v>
      </c>
      <c r="P16" s="388" t="s">
        <v>78</v>
      </c>
      <c r="Q16" s="520">
        <f>IF(M16&lt;=O16,M16,O16)</f>
        <v>0.16666600000000001</v>
      </c>
      <c r="R16" s="380">
        <f>IF(ISERROR(ROUNDDOWN(F16*Q16,0)),"",(ROUNDDOWN(F16*Q16,0)))</f>
        <v>0</v>
      </c>
      <c r="S16" s="384">
        <f>SUM(I16,R16)</f>
        <v>0</v>
      </c>
      <c r="T16" s="378">
        <f>ROUNDDOWN(F16*1/2,0)</f>
        <v>0</v>
      </c>
      <c r="U16" s="378">
        <f>IF(0&lt;=S16-T16,S16-T16,0)</f>
        <v>0</v>
      </c>
      <c r="V16" s="380">
        <f>IF(ISERROR(IF(0&lt;=R16-U16,R16-U16,0)),"",(IF(0&lt;=R16-U16,R16-U16,0)))</f>
        <v>0</v>
      </c>
      <c r="W16" s="104"/>
    </row>
    <row r="17" spans="1:23" ht="22.5" customHeight="1" x14ac:dyDescent="0.15">
      <c r="A17" s="402"/>
      <c r="B17" s="404"/>
      <c r="C17" s="573"/>
      <c r="D17" s="408"/>
      <c r="E17" s="410"/>
      <c r="F17" s="380"/>
      <c r="G17" s="391"/>
      <c r="H17" s="392"/>
      <c r="I17" s="395"/>
      <c r="J17" s="396"/>
      <c r="K17" s="392"/>
      <c r="L17" s="526"/>
      <c r="M17" s="528"/>
      <c r="N17" s="386"/>
      <c r="O17" s="546"/>
      <c r="P17" s="388"/>
      <c r="Q17" s="520"/>
      <c r="R17" s="380"/>
      <c r="S17" s="384"/>
      <c r="T17" s="378"/>
      <c r="U17" s="378"/>
      <c r="V17" s="380"/>
      <c r="W17" s="104"/>
    </row>
    <row r="18" spans="1:23" ht="22.5" customHeight="1" x14ac:dyDescent="0.15">
      <c r="A18" s="402">
        <v>6</v>
      </c>
      <c r="B18" s="404">
        <f>基礎情報入力!N55</f>
        <v>0</v>
      </c>
      <c r="C18" s="573" t="s">
        <v>131</v>
      </c>
      <c r="D18" s="408">
        <f>ROUNDDOWN(基礎情報入力!N61/1000,0)</f>
        <v>0</v>
      </c>
      <c r="E18" s="410" t="s">
        <v>78</v>
      </c>
      <c r="F18" s="380">
        <f>IF((D18&lt;=C18),D18,C18)</f>
        <v>0</v>
      </c>
      <c r="G18" s="391">
        <f>ROUNDDOWN(基礎情報入力!N62/1000,0)</f>
        <v>0</v>
      </c>
      <c r="H18" s="392"/>
      <c r="I18" s="395">
        <f>ROUNDDOWN(基礎情報入力!N63/1000,0)</f>
        <v>0</v>
      </c>
      <c r="J18" s="396"/>
      <c r="K18" s="392"/>
      <c r="L18" s="525" t="str">
        <f>IF(ISERROR(G18/F18),"",ROUNDDOWN(G18/F18,6))</f>
        <v/>
      </c>
      <c r="M18" s="527" t="str">
        <f>IF(ISERROR(L18/4),"",ROUNDDOWN(L18/4,6))</f>
        <v/>
      </c>
      <c r="N18" s="386" t="s">
        <v>109</v>
      </c>
      <c r="O18" s="545">
        <v>0.16666600000000001</v>
      </c>
      <c r="P18" s="388" t="s">
        <v>78</v>
      </c>
      <c r="Q18" s="520">
        <f>IF(M18&lt;=O18,M18,O18)</f>
        <v>0.16666600000000001</v>
      </c>
      <c r="R18" s="380">
        <f>IF(ISERROR(ROUNDDOWN(F18*Q18,0)),"",(ROUNDDOWN(F18*Q18,0)))</f>
        <v>0</v>
      </c>
      <c r="S18" s="384">
        <f>SUM(I18,R18)</f>
        <v>0</v>
      </c>
      <c r="T18" s="378">
        <f>ROUNDDOWN(F18*1/2,0)</f>
        <v>0</v>
      </c>
      <c r="U18" s="378">
        <f>IF(0&lt;=S18-T18,S18-T18,0)</f>
        <v>0</v>
      </c>
      <c r="V18" s="380">
        <f>IF(ISERROR(IF(0&lt;=R18-U18,R18-U18,0)),"",(IF(0&lt;=R18-U18,R18-U18,0)))</f>
        <v>0</v>
      </c>
      <c r="W18" s="104"/>
    </row>
    <row r="19" spans="1:23" ht="22.5" customHeight="1" x14ac:dyDescent="0.15">
      <c r="A19" s="402"/>
      <c r="B19" s="404"/>
      <c r="C19" s="573"/>
      <c r="D19" s="408"/>
      <c r="E19" s="410"/>
      <c r="F19" s="380"/>
      <c r="G19" s="391"/>
      <c r="H19" s="392"/>
      <c r="I19" s="395"/>
      <c r="J19" s="396"/>
      <c r="K19" s="392"/>
      <c r="L19" s="526"/>
      <c r="M19" s="528"/>
      <c r="N19" s="386"/>
      <c r="O19" s="546"/>
      <c r="P19" s="388"/>
      <c r="Q19" s="520"/>
      <c r="R19" s="380"/>
      <c r="S19" s="384"/>
      <c r="T19" s="378"/>
      <c r="U19" s="378"/>
      <c r="V19" s="380"/>
      <c r="W19" s="104"/>
    </row>
    <row r="20" spans="1:23" ht="22.5" customHeight="1" x14ac:dyDescent="0.15">
      <c r="A20" s="402">
        <v>7</v>
      </c>
      <c r="B20" s="404">
        <f>基礎情報入力!N64</f>
        <v>0</v>
      </c>
      <c r="C20" s="573" t="s">
        <v>131</v>
      </c>
      <c r="D20" s="408">
        <f>ROUNDDOWN(基礎情報入力!N70/1000,0)</f>
        <v>0</v>
      </c>
      <c r="E20" s="410" t="s">
        <v>78</v>
      </c>
      <c r="F20" s="380">
        <f>IF((D20&lt;=C20),D20,C20)</f>
        <v>0</v>
      </c>
      <c r="G20" s="391">
        <f>ROUNDDOWN(基礎情報入力!N71/1000,0)</f>
        <v>0</v>
      </c>
      <c r="H20" s="392"/>
      <c r="I20" s="395">
        <f>ROUNDDOWN(基礎情報入力!N72/1000,0)</f>
        <v>0</v>
      </c>
      <c r="J20" s="396"/>
      <c r="K20" s="392"/>
      <c r="L20" s="525" t="str">
        <f>IF(ISERROR(G20/F20),"",ROUNDDOWN(G20/F20,6))</f>
        <v/>
      </c>
      <c r="M20" s="527" t="str">
        <f>IF(ISERROR(L20/4),"",ROUNDDOWN(L20/4,6))</f>
        <v/>
      </c>
      <c r="N20" s="386" t="s">
        <v>109</v>
      </c>
      <c r="O20" s="545">
        <v>0.16666600000000001</v>
      </c>
      <c r="P20" s="388" t="s">
        <v>78</v>
      </c>
      <c r="Q20" s="520">
        <f>IF(M20&lt;=O20,M20,O20)</f>
        <v>0.16666600000000001</v>
      </c>
      <c r="R20" s="380">
        <f>IF(ISERROR(ROUNDDOWN(F20*Q20,0)),"",(ROUNDDOWN(F20*Q20,0)))</f>
        <v>0</v>
      </c>
      <c r="S20" s="384">
        <f>SUM(I20,R20)</f>
        <v>0</v>
      </c>
      <c r="T20" s="378">
        <f>ROUNDDOWN(F20*1/2,0)</f>
        <v>0</v>
      </c>
      <c r="U20" s="378">
        <f>IF(0&lt;=S20-T20,S20-T20,0)</f>
        <v>0</v>
      </c>
      <c r="V20" s="380">
        <f>IF(ISERROR(IF(0&lt;=R20-U20,R20-U20,0)),"",(IF(0&lt;=R20-U20,R20-U20,0)))</f>
        <v>0</v>
      </c>
      <c r="W20" s="104"/>
    </row>
    <row r="21" spans="1:23" ht="22.5" customHeight="1" x14ac:dyDescent="0.15">
      <c r="A21" s="402"/>
      <c r="B21" s="404"/>
      <c r="C21" s="573"/>
      <c r="D21" s="408"/>
      <c r="E21" s="410"/>
      <c r="F21" s="380"/>
      <c r="G21" s="391"/>
      <c r="H21" s="392"/>
      <c r="I21" s="395"/>
      <c r="J21" s="396"/>
      <c r="K21" s="392"/>
      <c r="L21" s="526"/>
      <c r="M21" s="528"/>
      <c r="N21" s="386"/>
      <c r="O21" s="546"/>
      <c r="P21" s="388"/>
      <c r="Q21" s="520"/>
      <c r="R21" s="380"/>
      <c r="S21" s="384"/>
      <c r="T21" s="378"/>
      <c r="U21" s="378"/>
      <c r="V21" s="380"/>
      <c r="W21" s="104"/>
    </row>
    <row r="22" spans="1:23" ht="22.5" customHeight="1" x14ac:dyDescent="0.15">
      <c r="A22" s="402">
        <v>8</v>
      </c>
      <c r="B22" s="404">
        <f>基礎情報入力!N73</f>
        <v>0</v>
      </c>
      <c r="C22" s="573" t="s">
        <v>131</v>
      </c>
      <c r="D22" s="408">
        <f>ROUNDDOWN(基礎情報入力!N79/1000,0)</f>
        <v>0</v>
      </c>
      <c r="E22" s="410" t="s">
        <v>78</v>
      </c>
      <c r="F22" s="380">
        <f>IF((D22&lt;=C22),D22,C22)</f>
        <v>0</v>
      </c>
      <c r="G22" s="391">
        <f>ROUNDDOWN(基礎情報入力!N80/1000,0)</f>
        <v>0</v>
      </c>
      <c r="H22" s="392"/>
      <c r="I22" s="395">
        <f>ROUNDDOWN(基礎情報入力!N81/1000,0)</f>
        <v>0</v>
      </c>
      <c r="J22" s="396"/>
      <c r="K22" s="392"/>
      <c r="L22" s="525" t="str">
        <f>IF(ISERROR(G22/F22),"",ROUNDDOWN(G22/F22,6))</f>
        <v/>
      </c>
      <c r="M22" s="527" t="str">
        <f>IF(ISERROR(L22/4),"",ROUNDDOWN(L22/4,6))</f>
        <v/>
      </c>
      <c r="N22" s="386" t="s">
        <v>109</v>
      </c>
      <c r="O22" s="545">
        <v>0.16666600000000001</v>
      </c>
      <c r="P22" s="388" t="s">
        <v>78</v>
      </c>
      <c r="Q22" s="520">
        <f>IF(M22&lt;=O22,M22,O22)</f>
        <v>0.16666600000000001</v>
      </c>
      <c r="R22" s="380">
        <f>IF(ISERROR(ROUNDDOWN(F22*Q22,0)),"",(ROUNDDOWN(F22*Q22,0)))</f>
        <v>0</v>
      </c>
      <c r="S22" s="384">
        <f>SUM(I22,R22)</f>
        <v>0</v>
      </c>
      <c r="T22" s="378">
        <f>ROUNDDOWN(F22*1/2,0)</f>
        <v>0</v>
      </c>
      <c r="U22" s="378">
        <f>IF(0&lt;=S22-T22,S22-T22,0)</f>
        <v>0</v>
      </c>
      <c r="V22" s="380">
        <f>IF(ISERROR(IF(0&lt;=R22-U22,R22-U22,0)),"",(IF(0&lt;=R22-U22,R22-U22,0)))</f>
        <v>0</v>
      </c>
      <c r="W22" s="104"/>
    </row>
    <row r="23" spans="1:23" ht="22.5" customHeight="1" x14ac:dyDescent="0.15">
      <c r="A23" s="402"/>
      <c r="B23" s="404"/>
      <c r="C23" s="573"/>
      <c r="D23" s="408"/>
      <c r="E23" s="410"/>
      <c r="F23" s="380"/>
      <c r="G23" s="391"/>
      <c r="H23" s="392"/>
      <c r="I23" s="395"/>
      <c r="J23" s="396"/>
      <c r="K23" s="392"/>
      <c r="L23" s="526"/>
      <c r="M23" s="528"/>
      <c r="N23" s="386"/>
      <c r="O23" s="546"/>
      <c r="P23" s="388"/>
      <c r="Q23" s="520"/>
      <c r="R23" s="380"/>
      <c r="S23" s="384"/>
      <c r="T23" s="378"/>
      <c r="U23" s="378"/>
      <c r="V23" s="380"/>
      <c r="W23" s="104"/>
    </row>
    <row r="24" spans="1:23" ht="22.5" customHeight="1" x14ac:dyDescent="0.15">
      <c r="A24" s="402">
        <v>9</v>
      </c>
      <c r="B24" s="404">
        <f>基礎情報入力!N82</f>
        <v>0</v>
      </c>
      <c r="C24" s="573" t="s">
        <v>131</v>
      </c>
      <c r="D24" s="408">
        <f>ROUNDDOWN(基礎情報入力!N88/1000,0)</f>
        <v>0</v>
      </c>
      <c r="E24" s="410" t="s">
        <v>78</v>
      </c>
      <c r="F24" s="380">
        <f>IF((D24&lt;=C24),D24,C24)</f>
        <v>0</v>
      </c>
      <c r="G24" s="391">
        <f>ROUNDDOWN(基礎情報入力!N89/1000,0)</f>
        <v>0</v>
      </c>
      <c r="H24" s="392"/>
      <c r="I24" s="395">
        <f>ROUNDDOWN(基礎情報入力!N90/1000,0)</f>
        <v>0</v>
      </c>
      <c r="J24" s="396"/>
      <c r="K24" s="392"/>
      <c r="L24" s="525" t="str">
        <f>IF(ISERROR(G24/F24),"",ROUNDDOWN(G24/F24,6))</f>
        <v/>
      </c>
      <c r="M24" s="527" t="str">
        <f>IF(ISERROR(L24/4),"",ROUNDDOWN(L24/4,6))</f>
        <v/>
      </c>
      <c r="N24" s="386" t="s">
        <v>109</v>
      </c>
      <c r="O24" s="545">
        <v>0.16666600000000001</v>
      </c>
      <c r="P24" s="388" t="s">
        <v>78</v>
      </c>
      <c r="Q24" s="520">
        <f>IF(M24&lt;=O24,M24,O24)</f>
        <v>0.16666600000000001</v>
      </c>
      <c r="R24" s="380">
        <f>IF(ISERROR(ROUNDDOWN(F24*Q24,0)),"",(ROUNDDOWN(F24*Q24,0)))</f>
        <v>0</v>
      </c>
      <c r="S24" s="384">
        <f>SUM(I24,R24)</f>
        <v>0</v>
      </c>
      <c r="T24" s="378">
        <f>ROUNDDOWN(F24*1/2,0)</f>
        <v>0</v>
      </c>
      <c r="U24" s="378">
        <f>IF(0&lt;=S24-T24,S24-T24,0)</f>
        <v>0</v>
      </c>
      <c r="V24" s="380">
        <f>IF(ISERROR(IF(0&lt;=R24-U24,R24-U24,0)),"",(IF(0&lt;=R24-U24,R24-U24,0)))</f>
        <v>0</v>
      </c>
      <c r="W24" s="104"/>
    </row>
    <row r="25" spans="1:23" ht="22.5" customHeight="1" x14ac:dyDescent="0.15">
      <c r="A25" s="402"/>
      <c r="B25" s="404"/>
      <c r="C25" s="573"/>
      <c r="D25" s="408"/>
      <c r="E25" s="410"/>
      <c r="F25" s="380"/>
      <c r="G25" s="391"/>
      <c r="H25" s="392"/>
      <c r="I25" s="395"/>
      <c r="J25" s="396"/>
      <c r="K25" s="392"/>
      <c r="L25" s="526"/>
      <c r="M25" s="528"/>
      <c r="N25" s="386"/>
      <c r="O25" s="546"/>
      <c r="P25" s="388"/>
      <c r="Q25" s="520"/>
      <c r="R25" s="380"/>
      <c r="S25" s="384"/>
      <c r="T25" s="378"/>
      <c r="U25" s="378"/>
      <c r="V25" s="380"/>
      <c r="W25" s="104"/>
    </row>
    <row r="26" spans="1:23" ht="22.5" customHeight="1" x14ac:dyDescent="0.15">
      <c r="A26" s="402">
        <v>10</v>
      </c>
      <c r="B26" s="404">
        <f>基礎情報入力!N91</f>
        <v>0</v>
      </c>
      <c r="C26" s="573" t="s">
        <v>131</v>
      </c>
      <c r="D26" s="408">
        <f>ROUNDDOWN(基礎情報入力!N97/1000,0)</f>
        <v>0</v>
      </c>
      <c r="E26" s="410" t="s">
        <v>78</v>
      </c>
      <c r="F26" s="380">
        <f>IF((D26&lt;=C26),D26,C26)</f>
        <v>0</v>
      </c>
      <c r="G26" s="391">
        <f>ROUNDDOWN(基礎情報入力!N98/1000,0)</f>
        <v>0</v>
      </c>
      <c r="H26" s="392"/>
      <c r="I26" s="395">
        <f>ROUNDDOWN(基礎情報入力!N99/1000,0)</f>
        <v>0</v>
      </c>
      <c r="J26" s="396"/>
      <c r="K26" s="392"/>
      <c r="L26" s="525" t="str">
        <f>IF(ISERROR(G26/F26),"",ROUNDDOWN(G26/F26,6))</f>
        <v/>
      </c>
      <c r="M26" s="527" t="str">
        <f>IF(ISERROR(L26/4),"",ROUNDDOWN(L26/4,6))</f>
        <v/>
      </c>
      <c r="N26" s="386" t="s">
        <v>109</v>
      </c>
      <c r="O26" s="545">
        <v>0.16666600000000001</v>
      </c>
      <c r="P26" s="388" t="s">
        <v>78</v>
      </c>
      <c r="Q26" s="520">
        <f>IF(M26&lt;=O26,M26,O26)</f>
        <v>0.16666600000000001</v>
      </c>
      <c r="R26" s="380">
        <f>IF(ISERROR(ROUNDDOWN(F26*Q26,0)),"",(ROUNDDOWN(F26*Q26,0)))</f>
        <v>0</v>
      </c>
      <c r="S26" s="384">
        <f>SUM(I26,R26)</f>
        <v>0</v>
      </c>
      <c r="T26" s="378">
        <f>ROUNDDOWN(F26*1/2,0)</f>
        <v>0</v>
      </c>
      <c r="U26" s="378">
        <f>IF(0&lt;=S26-T26,S26-T26,0)</f>
        <v>0</v>
      </c>
      <c r="V26" s="380">
        <f>IF(ISERROR(IF(0&lt;=R26-U26,R26-U26,0)),"",(IF(0&lt;=R26-U26,R26-U26,0)))</f>
        <v>0</v>
      </c>
      <c r="W26" s="104"/>
    </row>
    <row r="27" spans="1:23" ht="22.5" customHeight="1" thickBot="1" x14ac:dyDescent="0.2">
      <c r="A27" s="424"/>
      <c r="B27" s="539"/>
      <c r="C27" s="575"/>
      <c r="D27" s="540"/>
      <c r="E27" s="425"/>
      <c r="F27" s="423"/>
      <c r="G27" s="531"/>
      <c r="H27" s="532"/>
      <c r="I27" s="533"/>
      <c r="J27" s="534"/>
      <c r="K27" s="532"/>
      <c r="L27" s="535"/>
      <c r="M27" s="536"/>
      <c r="N27" s="497"/>
      <c r="O27" s="546"/>
      <c r="P27" s="494"/>
      <c r="Q27" s="574"/>
      <c r="R27" s="423"/>
      <c r="S27" s="455"/>
      <c r="T27" s="453"/>
      <c r="U27" s="453"/>
      <c r="V27" s="423"/>
      <c r="W27" s="104"/>
    </row>
    <row r="28" spans="1:23"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3"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3" ht="30" customHeight="1" x14ac:dyDescent="0.15"/>
    <row r="31" spans="1:23" x14ac:dyDescent="0.15">
      <c r="A31" s="70" t="s">
        <v>127</v>
      </c>
    </row>
    <row r="32" spans="1:23" x14ac:dyDescent="0.15">
      <c r="B32" s="70" t="s">
        <v>135</v>
      </c>
    </row>
    <row r="33" spans="2:15" x14ac:dyDescent="0.15">
      <c r="B33" s="70" t="s">
        <v>136</v>
      </c>
    </row>
    <row r="34" spans="2:15" x14ac:dyDescent="0.15">
      <c r="B34" s="69" t="s">
        <v>84</v>
      </c>
    </row>
    <row r="35" spans="2:15" x14ac:dyDescent="0.15">
      <c r="B35" s="69" t="s">
        <v>85</v>
      </c>
    </row>
    <row r="36" spans="2:15" x14ac:dyDescent="0.15">
      <c r="B36" s="69" t="s">
        <v>86</v>
      </c>
    </row>
    <row r="37" spans="2:15" x14ac:dyDescent="0.15">
      <c r="B37" s="69" t="s">
        <v>87</v>
      </c>
    </row>
    <row r="38" spans="2:15" x14ac:dyDescent="0.15">
      <c r="B38" s="69" t="s">
        <v>88</v>
      </c>
    </row>
    <row r="39" spans="2:15" x14ac:dyDescent="0.15">
      <c r="H39" s="162" t="s">
        <v>337</v>
      </c>
      <c r="O39" s="105" t="s">
        <v>246</v>
      </c>
    </row>
    <row r="40" spans="2:15" x14ac:dyDescent="0.15">
      <c r="H40" s="162" t="s">
        <v>340</v>
      </c>
      <c r="O40" s="105" t="s">
        <v>257</v>
      </c>
    </row>
    <row r="41" spans="2:15" x14ac:dyDescent="0.15">
      <c r="O41" s="105" t="s">
        <v>256</v>
      </c>
    </row>
    <row r="42" spans="2:15" x14ac:dyDescent="0.15">
      <c r="L42" s="105" t="s">
        <v>246</v>
      </c>
    </row>
    <row r="43" spans="2:15" x14ac:dyDescent="0.15">
      <c r="L43" s="105" t="s">
        <v>254</v>
      </c>
    </row>
    <row r="44" spans="2:15" x14ac:dyDescent="0.15">
      <c r="L44" s="105" t="s">
        <v>251</v>
      </c>
    </row>
    <row r="46" spans="2:15" x14ac:dyDescent="0.15">
      <c r="O46" s="157"/>
    </row>
    <row r="47" spans="2:15" x14ac:dyDescent="0.15">
      <c r="O47" s="157"/>
    </row>
  </sheetData>
  <mergeCells count="231">
    <mergeCell ref="U28:U29"/>
    <mergeCell ref="G28:H29"/>
    <mergeCell ref="I28:K29"/>
    <mergeCell ref="L28:L29"/>
    <mergeCell ref="M28:M29"/>
    <mergeCell ref="N28:N29"/>
    <mergeCell ref="O28:O29"/>
    <mergeCell ref="N24:N25"/>
    <mergeCell ref="O24:O25"/>
    <mergeCell ref="S26:S27"/>
    <mergeCell ref="T26:T27"/>
    <mergeCell ref="U26:U27"/>
    <mergeCell ref="G24:H25"/>
    <mergeCell ref="I24:K25"/>
    <mergeCell ref="L24:L25"/>
    <mergeCell ref="M24:M25"/>
    <mergeCell ref="V26:V27"/>
    <mergeCell ref="A28:A29"/>
    <mergeCell ref="B28:B29"/>
    <mergeCell ref="D28:D29"/>
    <mergeCell ref="C28:C29"/>
    <mergeCell ref="E28:E29"/>
    <mergeCell ref="F28:F29"/>
    <mergeCell ref="M26:M27"/>
    <mergeCell ref="N26:N27"/>
    <mergeCell ref="O26:O27"/>
    <mergeCell ref="P26:P27"/>
    <mergeCell ref="Q26:Q27"/>
    <mergeCell ref="R26:R27"/>
    <mergeCell ref="V28:V29"/>
    <mergeCell ref="P28:P29"/>
    <mergeCell ref="Q28:Q29"/>
    <mergeCell ref="R28:R29"/>
    <mergeCell ref="S28:S29"/>
    <mergeCell ref="T28:T29"/>
    <mergeCell ref="A26:A27"/>
    <mergeCell ref="B26:B27"/>
    <mergeCell ref="D26:D27"/>
    <mergeCell ref="C26:C27"/>
    <mergeCell ref="E26:E27"/>
    <mergeCell ref="F26:F27"/>
    <mergeCell ref="G26:H27"/>
    <mergeCell ref="I26:K27"/>
    <mergeCell ref="L26:L27"/>
    <mergeCell ref="V22:V23"/>
    <mergeCell ref="A24:A25"/>
    <mergeCell ref="B24:B25"/>
    <mergeCell ref="D24:D25"/>
    <mergeCell ref="C24:C25"/>
    <mergeCell ref="E24:E25"/>
    <mergeCell ref="F24:F25"/>
    <mergeCell ref="M22:M23"/>
    <mergeCell ref="N22:N23"/>
    <mergeCell ref="O22:O23"/>
    <mergeCell ref="P22:P23"/>
    <mergeCell ref="Q22:Q23"/>
    <mergeCell ref="R22:R23"/>
    <mergeCell ref="V24:V25"/>
    <mergeCell ref="P24:P25"/>
    <mergeCell ref="Q24:Q25"/>
    <mergeCell ref="R24:R25"/>
    <mergeCell ref="S24:S25"/>
    <mergeCell ref="T24:T25"/>
    <mergeCell ref="U24:U25"/>
    <mergeCell ref="U20:U21"/>
    <mergeCell ref="G20:H21"/>
    <mergeCell ref="I20:K21"/>
    <mergeCell ref="L20:L21"/>
    <mergeCell ref="M20:M21"/>
    <mergeCell ref="N20:N21"/>
    <mergeCell ref="O20:O21"/>
    <mergeCell ref="S22:S23"/>
    <mergeCell ref="T22:T23"/>
    <mergeCell ref="U22:U23"/>
    <mergeCell ref="A22:A23"/>
    <mergeCell ref="B22:B23"/>
    <mergeCell ref="D22:D23"/>
    <mergeCell ref="C22:C23"/>
    <mergeCell ref="E22:E23"/>
    <mergeCell ref="F22:F23"/>
    <mergeCell ref="G22:H23"/>
    <mergeCell ref="I22:K23"/>
    <mergeCell ref="L22:L23"/>
    <mergeCell ref="N16:N17"/>
    <mergeCell ref="O16:O17"/>
    <mergeCell ref="S18:S19"/>
    <mergeCell ref="T18:T19"/>
    <mergeCell ref="U18:U19"/>
    <mergeCell ref="V18:V19"/>
    <mergeCell ref="A20:A21"/>
    <mergeCell ref="B20:B21"/>
    <mergeCell ref="D20:D21"/>
    <mergeCell ref="C20:C21"/>
    <mergeCell ref="E20:E21"/>
    <mergeCell ref="F20:F21"/>
    <mergeCell ref="M18:M19"/>
    <mergeCell ref="N18:N19"/>
    <mergeCell ref="O18:O19"/>
    <mergeCell ref="P18:P19"/>
    <mergeCell ref="Q18:Q19"/>
    <mergeCell ref="R18:R19"/>
    <mergeCell ref="V20:V21"/>
    <mergeCell ref="P20:P21"/>
    <mergeCell ref="Q20:Q21"/>
    <mergeCell ref="R20:R21"/>
    <mergeCell ref="S20:S21"/>
    <mergeCell ref="T20:T21"/>
    <mergeCell ref="A18:A19"/>
    <mergeCell ref="B18:B19"/>
    <mergeCell ref="D18:D19"/>
    <mergeCell ref="C18:C19"/>
    <mergeCell ref="E18:E19"/>
    <mergeCell ref="F18:F19"/>
    <mergeCell ref="G18:H19"/>
    <mergeCell ref="I18:K19"/>
    <mergeCell ref="L18:L19"/>
    <mergeCell ref="V14:V15"/>
    <mergeCell ref="A16:A17"/>
    <mergeCell ref="B16:B17"/>
    <mergeCell ref="D16:D17"/>
    <mergeCell ref="C16:C17"/>
    <mergeCell ref="E16:E17"/>
    <mergeCell ref="F16:F17"/>
    <mergeCell ref="M14:M15"/>
    <mergeCell ref="N14:N15"/>
    <mergeCell ref="O14:O15"/>
    <mergeCell ref="P14:P15"/>
    <mergeCell ref="Q14:Q15"/>
    <mergeCell ref="R14:R15"/>
    <mergeCell ref="V16:V17"/>
    <mergeCell ref="P16:P17"/>
    <mergeCell ref="Q16:Q17"/>
    <mergeCell ref="R16:R17"/>
    <mergeCell ref="S16:S17"/>
    <mergeCell ref="T16:T17"/>
    <mergeCell ref="U16:U17"/>
    <mergeCell ref="G16:H17"/>
    <mergeCell ref="I16:K17"/>
    <mergeCell ref="L16:L17"/>
    <mergeCell ref="M16:M17"/>
    <mergeCell ref="U12:U13"/>
    <mergeCell ref="G12:H13"/>
    <mergeCell ref="I12:K13"/>
    <mergeCell ref="L12:L13"/>
    <mergeCell ref="M12:M13"/>
    <mergeCell ref="N12:N13"/>
    <mergeCell ref="O12:O13"/>
    <mergeCell ref="S14:S15"/>
    <mergeCell ref="T14:T15"/>
    <mergeCell ref="U14:U15"/>
    <mergeCell ref="A14:A15"/>
    <mergeCell ref="B14:B15"/>
    <mergeCell ref="D14:D15"/>
    <mergeCell ref="C14:C15"/>
    <mergeCell ref="E14:E15"/>
    <mergeCell ref="F14:F15"/>
    <mergeCell ref="G14:H15"/>
    <mergeCell ref="I14:K15"/>
    <mergeCell ref="L14:L15"/>
    <mergeCell ref="A8:A9"/>
    <mergeCell ref="B8:B9"/>
    <mergeCell ref="S10:S11"/>
    <mergeCell ref="T10:T11"/>
    <mergeCell ref="U10:U11"/>
    <mergeCell ref="V10:V11"/>
    <mergeCell ref="A12:A13"/>
    <mergeCell ref="B12:B13"/>
    <mergeCell ref="D12:D13"/>
    <mergeCell ref="C12:C13"/>
    <mergeCell ref="E12:E13"/>
    <mergeCell ref="F12:F13"/>
    <mergeCell ref="M10:M11"/>
    <mergeCell ref="N10:N11"/>
    <mergeCell ref="O10:O11"/>
    <mergeCell ref="P10:P11"/>
    <mergeCell ref="Q10:Q11"/>
    <mergeCell ref="R10:R11"/>
    <mergeCell ref="V12:V13"/>
    <mergeCell ref="P12:P13"/>
    <mergeCell ref="Q12:Q13"/>
    <mergeCell ref="R12:R13"/>
    <mergeCell ref="S12:S13"/>
    <mergeCell ref="T12:T13"/>
    <mergeCell ref="A10:A11"/>
    <mergeCell ref="B10:B11"/>
    <mergeCell ref="D10:D11"/>
    <mergeCell ref="C10:C11"/>
    <mergeCell ref="E10:E11"/>
    <mergeCell ref="F10:F11"/>
    <mergeCell ref="G10:H11"/>
    <mergeCell ref="I10:K11"/>
    <mergeCell ref="L10:L11"/>
    <mergeCell ref="D8:D9"/>
    <mergeCell ref="C8:C9"/>
    <mergeCell ref="E8:E9"/>
    <mergeCell ref="F8:F9"/>
    <mergeCell ref="S6:S7"/>
    <mergeCell ref="T6:T7"/>
    <mergeCell ref="U6:U7"/>
    <mergeCell ref="V6:V7"/>
    <mergeCell ref="G7:H7"/>
    <mergeCell ref="I7:K7"/>
    <mergeCell ref="V8:V9"/>
    <mergeCell ref="P8:P9"/>
    <mergeCell ref="Q8:Q9"/>
    <mergeCell ref="R8:R9"/>
    <mergeCell ref="S8:S9"/>
    <mergeCell ref="T8:T9"/>
    <mergeCell ref="U8:U9"/>
    <mergeCell ref="G8:H9"/>
    <mergeCell ref="I8:K9"/>
    <mergeCell ref="L8:L9"/>
    <mergeCell ref="M8:M9"/>
    <mergeCell ref="N8:N9"/>
    <mergeCell ref="O8:O9"/>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s>
  <phoneticPr fontId="14"/>
  <pageMargins left="0.51181102362204722" right="0.11811023622047245" top="0.74803149606299213" bottom="0.55118110236220474" header="0.31496062992125984" footer="0.31496062992125984"/>
  <pageSetup paperSize="9" scale="68"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40"/>
  <sheetViews>
    <sheetView view="pageBreakPreview" zoomScaleNormal="100" zoomScaleSheetLayoutView="100" workbookViewId="0">
      <selection activeCell="M8" sqref="M8:M9"/>
    </sheetView>
  </sheetViews>
  <sheetFormatPr defaultColWidth="12.625" defaultRowHeight="13.5" x14ac:dyDescent="0.15"/>
  <cols>
    <col min="1" max="1" width="3.625" style="69" customWidth="1"/>
    <col min="2" max="2" width="15.625" style="69" customWidth="1"/>
    <col min="3" max="4" width="12.625" style="69"/>
    <col min="5" max="5" width="3.625" style="69" customWidth="1"/>
    <col min="6" max="6" width="12.625" style="69" customWidth="1"/>
    <col min="7" max="7" width="3.625" style="69" customWidth="1"/>
    <col min="8" max="8" width="9.625" style="69" customWidth="1"/>
    <col min="9" max="10" width="3.625" style="69" customWidth="1"/>
    <col min="11" max="11" width="6.625" style="69" customWidth="1"/>
    <col min="12" max="13" width="12.625" style="69" customWidth="1"/>
    <col min="14" max="14" width="3.625" style="69" hidden="1" customWidth="1"/>
    <col min="15" max="15" width="12.625" style="69" customWidth="1"/>
    <col min="16" max="16" width="3.625" style="69" customWidth="1"/>
    <col min="17" max="22" width="12.625" style="69" customWidth="1"/>
    <col min="23" max="16384" width="12.625" style="69"/>
  </cols>
  <sheetData>
    <row r="1" spans="1:22" ht="30" customHeight="1" x14ac:dyDescent="0.15">
      <c r="A1" s="70" t="s">
        <v>137</v>
      </c>
    </row>
    <row r="2" spans="1:22" ht="15" customHeight="1" x14ac:dyDescent="0.15"/>
    <row r="3" spans="1:22" ht="30" customHeight="1" x14ac:dyDescent="0.15">
      <c r="A3" s="139" t="s">
        <v>218</v>
      </c>
    </row>
    <row r="4" spans="1:22" ht="15" customHeight="1" thickBot="1" x14ac:dyDescent="0.2">
      <c r="V4" s="71" t="s">
        <v>15</v>
      </c>
    </row>
    <row r="5" spans="1:22" ht="30" customHeight="1" thickBot="1" x14ac:dyDescent="0.2">
      <c r="A5" s="364" t="s">
        <v>93</v>
      </c>
      <c r="B5" s="367" t="s">
        <v>92</v>
      </c>
      <c r="C5" s="370" t="s">
        <v>147</v>
      </c>
      <c r="D5" s="371" t="s">
        <v>148</v>
      </c>
      <c r="E5" s="371"/>
      <c r="F5" s="374" t="s">
        <v>149</v>
      </c>
      <c r="G5" s="458" t="s">
        <v>69</v>
      </c>
      <c r="H5" s="459"/>
      <c r="I5" s="459"/>
      <c r="J5" s="459"/>
      <c r="K5" s="459"/>
      <c r="L5" s="460"/>
      <c r="M5" s="461" t="s">
        <v>70</v>
      </c>
      <c r="N5" s="462"/>
      <c r="O5" s="462"/>
      <c r="P5" s="462"/>
      <c r="Q5" s="462"/>
      <c r="R5" s="462"/>
      <c r="S5" s="462"/>
      <c r="T5" s="462"/>
      <c r="U5" s="462"/>
      <c r="V5" s="463"/>
    </row>
    <row r="6" spans="1:22" ht="22.5" customHeight="1" x14ac:dyDescent="0.15">
      <c r="A6" s="365"/>
      <c r="B6" s="368"/>
      <c r="C6" s="365"/>
      <c r="D6" s="372"/>
      <c r="E6" s="372"/>
      <c r="F6" s="375"/>
      <c r="G6" s="464" t="s">
        <v>71</v>
      </c>
      <c r="H6" s="465"/>
      <c r="I6" s="465"/>
      <c r="J6" s="465"/>
      <c r="K6" s="466"/>
      <c r="L6" s="374" t="s">
        <v>72</v>
      </c>
      <c r="M6" s="576" t="s">
        <v>142</v>
      </c>
      <c r="N6" s="550"/>
      <c r="O6" s="552" t="s">
        <v>333</v>
      </c>
      <c r="P6" s="564"/>
      <c r="Q6" s="554" t="s">
        <v>103</v>
      </c>
      <c r="R6" s="556" t="s">
        <v>104</v>
      </c>
      <c r="S6" s="565" t="s">
        <v>105</v>
      </c>
      <c r="T6" s="578" t="s">
        <v>143</v>
      </c>
      <c r="U6" s="560" t="s">
        <v>107</v>
      </c>
      <c r="V6" s="562" t="s">
        <v>108</v>
      </c>
    </row>
    <row r="7" spans="1:22" ht="22.5" customHeight="1" thickBot="1" x14ac:dyDescent="0.2">
      <c r="A7" s="366"/>
      <c r="B7" s="369"/>
      <c r="C7" s="366"/>
      <c r="D7" s="373"/>
      <c r="E7" s="373"/>
      <c r="F7" s="376"/>
      <c r="G7" s="483"/>
      <c r="H7" s="484"/>
      <c r="I7" s="485" t="s">
        <v>77</v>
      </c>
      <c r="J7" s="486"/>
      <c r="K7" s="487"/>
      <c r="L7" s="376"/>
      <c r="M7" s="577"/>
      <c r="N7" s="551"/>
      <c r="O7" s="553"/>
      <c r="P7" s="553"/>
      <c r="Q7" s="555"/>
      <c r="R7" s="557"/>
      <c r="S7" s="566"/>
      <c r="T7" s="559"/>
      <c r="U7" s="561"/>
      <c r="V7" s="563"/>
    </row>
    <row r="8" spans="1:22" ht="22.5" customHeight="1" x14ac:dyDescent="0.15">
      <c r="A8" s="401">
        <v>1</v>
      </c>
      <c r="B8" s="403">
        <f>基礎情報入力!T10</f>
        <v>0</v>
      </c>
      <c r="C8" s="405">
        <f>ROUNDDOWN('様式3-3 ﾛ（改修・要緊急安全確認）'!F15/1000,0)</f>
        <v>0</v>
      </c>
      <c r="D8" s="407">
        <f>ROUNDDOWN('様式3-3 ﾛ（改修・要緊急安全確認）'!F17/1000,0)</f>
        <v>0</v>
      </c>
      <c r="E8" s="409" t="s">
        <v>78</v>
      </c>
      <c r="F8" s="379">
        <f>IF((D8&lt;=C8),D8,C8)</f>
        <v>0</v>
      </c>
      <c r="G8" s="389">
        <f>ROUNDDOWN(基礎情報入力!T23/1000,0)</f>
        <v>0</v>
      </c>
      <c r="H8" s="390"/>
      <c r="I8" s="393">
        <f>ROUNDDOWN(基礎情報入力!T24/1000,0)</f>
        <v>0</v>
      </c>
      <c r="J8" s="394"/>
      <c r="K8" s="390"/>
      <c r="L8" s="521" t="str">
        <f>IF(ISERROR(G8/F8),"",ROUNDDOWN(G8/F8,6))</f>
        <v/>
      </c>
      <c r="M8" s="591" t="str">
        <f>IF(ISERROR(0.115+31*L8/69),"",ROUNDDOWN(0.115+31*L8/69,6))</f>
        <v/>
      </c>
      <c r="N8" s="585" t="s">
        <v>144</v>
      </c>
      <c r="O8" s="156">
        <v>0.218333</v>
      </c>
      <c r="P8" s="587" t="s">
        <v>145</v>
      </c>
      <c r="Q8" s="589">
        <f>IF(M8&lt;=O8,M8,O8)</f>
        <v>0.218333</v>
      </c>
      <c r="R8" s="579">
        <f>IF(ISERROR(ROUNDDOWN(F8*Q8,0)),"",(ROUNDDOWN(F8*Q8,0)))</f>
        <v>0</v>
      </c>
      <c r="S8" s="581">
        <f>SUM(I8,R8)</f>
        <v>0</v>
      </c>
      <c r="T8" s="583">
        <f>ROUNDDOWN(F8*1/3,0)</f>
        <v>0</v>
      </c>
      <c r="U8" s="583">
        <f>IF(0&lt;=S8-T8,S8-T8,0)</f>
        <v>0</v>
      </c>
      <c r="V8" s="579">
        <f>IF(ISERROR(IF(0&lt;=R8-U8,R8-U8,0)),"",(IF(0&lt;=R8-U8,R8-U8,0)))</f>
        <v>0</v>
      </c>
    </row>
    <row r="9" spans="1:22" ht="22.5" customHeight="1" x14ac:dyDescent="0.15">
      <c r="A9" s="402"/>
      <c r="B9" s="404"/>
      <c r="C9" s="406"/>
      <c r="D9" s="408"/>
      <c r="E9" s="410"/>
      <c r="F9" s="380"/>
      <c r="G9" s="391"/>
      <c r="H9" s="392"/>
      <c r="I9" s="395"/>
      <c r="J9" s="396"/>
      <c r="K9" s="392"/>
      <c r="L9" s="522"/>
      <c r="M9" s="592"/>
      <c r="N9" s="586"/>
      <c r="O9" s="75">
        <f>O8</f>
        <v>0.218333</v>
      </c>
      <c r="P9" s="588"/>
      <c r="Q9" s="590"/>
      <c r="R9" s="580"/>
      <c r="S9" s="582"/>
      <c r="T9" s="584"/>
      <c r="U9" s="584"/>
      <c r="V9" s="580"/>
    </row>
    <row r="10" spans="1:22" ht="22.5" customHeight="1" x14ac:dyDescent="0.15">
      <c r="A10" s="402">
        <v>2</v>
      </c>
      <c r="B10" s="404">
        <f>基礎情報入力!T25</f>
        <v>0</v>
      </c>
      <c r="C10" s="406">
        <f>ROUNDDOWN('様式3-3 ﾛ（改修・要緊急安全確認）'!F32/1000,0)</f>
        <v>0</v>
      </c>
      <c r="D10" s="408">
        <f>ROUNDDOWN('様式3-3 ﾛ（改修・要緊急安全確認）'!F34/1000,0)</f>
        <v>0</v>
      </c>
      <c r="E10" s="410" t="s">
        <v>146</v>
      </c>
      <c r="F10" s="380">
        <f>IF((D10&lt;=C10),D10,C10)</f>
        <v>0</v>
      </c>
      <c r="G10" s="391">
        <f>ROUNDDOWN(基礎情報入力!T38/1000,0)</f>
        <v>0</v>
      </c>
      <c r="H10" s="392"/>
      <c r="I10" s="395">
        <f>ROUNDDOWN(基礎情報入力!T39/1000,0)</f>
        <v>0</v>
      </c>
      <c r="J10" s="396"/>
      <c r="K10" s="392"/>
      <c r="L10" s="525" t="str">
        <f>IF(ISERROR(G10/F10),"",ROUNDDOWN(G10/F10,6))</f>
        <v/>
      </c>
      <c r="M10" s="599" t="str">
        <f>IF(ISERROR(0.115+31*L10/69),"",ROUNDDOWN(0.115+31*L10/69,6))</f>
        <v/>
      </c>
      <c r="N10" s="601" t="s">
        <v>144</v>
      </c>
      <c r="O10" s="141">
        <v>0.218333</v>
      </c>
      <c r="P10" s="603" t="s">
        <v>314</v>
      </c>
      <c r="Q10" s="605">
        <f>IF(M10&lt;=O10,M10,O10)</f>
        <v>0.218333</v>
      </c>
      <c r="R10" s="597">
        <f>IF(ISERROR(ROUNDDOWN(F10*Q10,0)),"",(ROUNDDOWN(F10*Q10,0)))</f>
        <v>0</v>
      </c>
      <c r="S10" s="593">
        <f>SUM(I10,R10)</f>
        <v>0</v>
      </c>
      <c r="T10" s="595">
        <f>ROUNDDOWN(F10*1/3,0)</f>
        <v>0</v>
      </c>
      <c r="U10" s="595">
        <f>IF(0&lt;=S10-T10,S10-T10,0)</f>
        <v>0</v>
      </c>
      <c r="V10" s="597">
        <f>IF(ISERROR(IF(0&lt;=R10-U10,R10-U10,0)),"",(IF(0&lt;=R10-U10,R10-U10,0)))</f>
        <v>0</v>
      </c>
    </row>
    <row r="11" spans="1:22" ht="22.5" customHeight="1" x14ac:dyDescent="0.15">
      <c r="A11" s="402"/>
      <c r="B11" s="404"/>
      <c r="C11" s="406"/>
      <c r="D11" s="408"/>
      <c r="E11" s="410"/>
      <c r="F11" s="380"/>
      <c r="G11" s="391"/>
      <c r="H11" s="392"/>
      <c r="I11" s="395"/>
      <c r="J11" s="396"/>
      <c r="K11" s="392"/>
      <c r="L11" s="526"/>
      <c r="M11" s="600"/>
      <c r="N11" s="602"/>
      <c r="O11" s="76">
        <f>O10</f>
        <v>0.218333</v>
      </c>
      <c r="P11" s="604"/>
      <c r="Q11" s="606"/>
      <c r="R11" s="598"/>
      <c r="S11" s="594"/>
      <c r="T11" s="596"/>
      <c r="U11" s="596"/>
      <c r="V11" s="598"/>
    </row>
    <row r="12" spans="1:22" ht="22.5" customHeight="1" x14ac:dyDescent="0.15">
      <c r="A12" s="402">
        <v>3</v>
      </c>
      <c r="B12" s="404">
        <f>基礎情報入力!T40</f>
        <v>0</v>
      </c>
      <c r="C12" s="406">
        <f>ROUNDDOWN('様式3-3 ﾛ（改修・要緊急安全確認）'!F49/1000,0)</f>
        <v>0</v>
      </c>
      <c r="D12" s="408">
        <f>ROUNDDOWN('様式3-3 ﾛ（改修・要緊急安全確認）'!F51/1000,0)</f>
        <v>0</v>
      </c>
      <c r="E12" s="410" t="s">
        <v>146</v>
      </c>
      <c r="F12" s="380">
        <f>IF((D12&lt;=C12),D12,C12)</f>
        <v>0</v>
      </c>
      <c r="G12" s="391">
        <f>ROUNDDOWN(基礎情報入力!T53/1000,0)</f>
        <v>0</v>
      </c>
      <c r="H12" s="392"/>
      <c r="I12" s="395">
        <f>ROUNDDOWN(基礎情報入力!T54/1000,0)</f>
        <v>0</v>
      </c>
      <c r="J12" s="396"/>
      <c r="K12" s="392"/>
      <c r="L12" s="525" t="str">
        <f>IF(ISERROR(G12/F12),"",ROUNDDOWN(G12/F12,6))</f>
        <v/>
      </c>
      <c r="M12" s="599" t="str">
        <f>IF(ISERROR(0.115+31*L12/69),"",ROUNDDOWN(0.115+31*L12/69,6))</f>
        <v/>
      </c>
      <c r="N12" s="586" t="s">
        <v>144</v>
      </c>
      <c r="O12" s="141">
        <v>0.218333</v>
      </c>
      <c r="P12" s="588" t="s">
        <v>314</v>
      </c>
      <c r="Q12" s="590">
        <f>IF(M12&lt;=O12,M12,O12)</f>
        <v>0.218333</v>
      </c>
      <c r="R12" s="580">
        <f>IF(ISERROR(ROUNDDOWN(F12*Q12,0)),"",(ROUNDDOWN(F12*Q12,0)))</f>
        <v>0</v>
      </c>
      <c r="S12" s="582">
        <f>SUM(I12,R12)</f>
        <v>0</v>
      </c>
      <c r="T12" s="584">
        <f>ROUNDDOWN(F12*1/3,0)</f>
        <v>0</v>
      </c>
      <c r="U12" s="584">
        <f>IF(0&lt;=S12-T12,S12-T12,0)</f>
        <v>0</v>
      </c>
      <c r="V12" s="580">
        <f>IF(ISERROR(IF(0&lt;=R12-U12,R12-U12,0)),"",(IF(0&lt;=R12-U12,R12-U12,0)))</f>
        <v>0</v>
      </c>
    </row>
    <row r="13" spans="1:22" ht="22.5" customHeight="1" x14ac:dyDescent="0.15">
      <c r="A13" s="402"/>
      <c r="B13" s="404"/>
      <c r="C13" s="406"/>
      <c r="D13" s="408"/>
      <c r="E13" s="410"/>
      <c r="F13" s="380"/>
      <c r="G13" s="391"/>
      <c r="H13" s="392"/>
      <c r="I13" s="395"/>
      <c r="J13" s="396"/>
      <c r="K13" s="392"/>
      <c r="L13" s="526"/>
      <c r="M13" s="600"/>
      <c r="N13" s="586"/>
      <c r="O13" s="75">
        <f>O12</f>
        <v>0.218333</v>
      </c>
      <c r="P13" s="588"/>
      <c r="Q13" s="590"/>
      <c r="R13" s="580"/>
      <c r="S13" s="582"/>
      <c r="T13" s="584"/>
      <c r="U13" s="584"/>
      <c r="V13" s="580"/>
    </row>
    <row r="14" spans="1:22" ht="22.5" customHeight="1" x14ac:dyDescent="0.15">
      <c r="A14" s="402">
        <v>4</v>
      </c>
      <c r="B14" s="404">
        <f>基礎情報入力!T55</f>
        <v>0</v>
      </c>
      <c r="C14" s="406">
        <f>ROUNDDOWN('様式3-3 ﾛ（改修・要緊急安全確認）'!F66/1000,0)</f>
        <v>0</v>
      </c>
      <c r="D14" s="408">
        <f>ROUNDDOWN('様式3-3 ﾛ（改修・要緊急安全確認）'!F68/1000,0)</f>
        <v>0</v>
      </c>
      <c r="E14" s="410" t="s">
        <v>146</v>
      </c>
      <c r="F14" s="380">
        <f>IF((D14&lt;=C14),D14,C14)</f>
        <v>0</v>
      </c>
      <c r="G14" s="391">
        <f>ROUNDDOWN(基礎情報入力!T68/1000,0)</f>
        <v>0</v>
      </c>
      <c r="H14" s="392"/>
      <c r="I14" s="395">
        <f>ROUNDDOWN(基礎情報入力!T69/1000,0)</f>
        <v>0</v>
      </c>
      <c r="J14" s="396"/>
      <c r="K14" s="392"/>
      <c r="L14" s="525" t="str">
        <f>IF(ISERROR(G14/F14),"",ROUNDDOWN(G14/F14,6))</f>
        <v/>
      </c>
      <c r="M14" s="599" t="str">
        <f>IF(ISERROR(0.115+31*L14/69),"",ROUNDDOWN(0.115+31*L14/69,6))</f>
        <v/>
      </c>
      <c r="N14" s="601" t="s">
        <v>144</v>
      </c>
      <c r="O14" s="141">
        <v>0.218333</v>
      </c>
      <c r="P14" s="603" t="s">
        <v>314</v>
      </c>
      <c r="Q14" s="605">
        <f>IF(M14&lt;=O14,M14,O14)</f>
        <v>0.218333</v>
      </c>
      <c r="R14" s="597">
        <f>IF(ISERROR(ROUNDDOWN(F14*Q14,0)),"",(ROUNDDOWN(F14*Q14,0)))</f>
        <v>0</v>
      </c>
      <c r="S14" s="593">
        <f>SUM(I14,R14)</f>
        <v>0</v>
      </c>
      <c r="T14" s="595">
        <f>ROUNDDOWN(F14*1/3,0)</f>
        <v>0</v>
      </c>
      <c r="U14" s="595">
        <f>IF(0&lt;=S14-T14,S14-T14,0)</f>
        <v>0</v>
      </c>
      <c r="V14" s="597">
        <f>IF(ISERROR(IF(0&lt;=R14-U14,R14-U14,0)),"",(IF(0&lt;=R14-U14,R14-U14,0)))</f>
        <v>0</v>
      </c>
    </row>
    <row r="15" spans="1:22" ht="22.5" customHeight="1" x14ac:dyDescent="0.15">
      <c r="A15" s="402"/>
      <c r="B15" s="404"/>
      <c r="C15" s="406"/>
      <c r="D15" s="408"/>
      <c r="E15" s="410"/>
      <c r="F15" s="380"/>
      <c r="G15" s="391"/>
      <c r="H15" s="392"/>
      <c r="I15" s="395"/>
      <c r="J15" s="396"/>
      <c r="K15" s="392"/>
      <c r="L15" s="526"/>
      <c r="M15" s="600"/>
      <c r="N15" s="602"/>
      <c r="O15" s="76">
        <f>O14</f>
        <v>0.218333</v>
      </c>
      <c r="P15" s="604"/>
      <c r="Q15" s="606"/>
      <c r="R15" s="598"/>
      <c r="S15" s="594"/>
      <c r="T15" s="596"/>
      <c r="U15" s="596"/>
      <c r="V15" s="598"/>
    </row>
    <row r="16" spans="1:22" ht="22.5" customHeight="1" x14ac:dyDescent="0.15">
      <c r="A16" s="402">
        <v>5</v>
      </c>
      <c r="B16" s="404">
        <f>基礎情報入力!T70</f>
        <v>0</v>
      </c>
      <c r="C16" s="406">
        <f>ROUNDDOWN('様式3-3 ﾛ（改修・要緊急安全確認）'!F83/1000,0)</f>
        <v>0</v>
      </c>
      <c r="D16" s="408">
        <f>ROUNDDOWN('様式3-3 ﾛ（改修・要緊急安全確認）'!F85/1000,0)</f>
        <v>0</v>
      </c>
      <c r="E16" s="410" t="s">
        <v>146</v>
      </c>
      <c r="F16" s="380">
        <f>IF((D16&lt;=C16),D16,C16)</f>
        <v>0</v>
      </c>
      <c r="G16" s="391">
        <f>ROUNDDOWN(基礎情報入力!T83/1000,0)</f>
        <v>0</v>
      </c>
      <c r="H16" s="392"/>
      <c r="I16" s="395">
        <f>ROUNDDOWN(基礎情報入力!T84/1000,0)</f>
        <v>0</v>
      </c>
      <c r="J16" s="396"/>
      <c r="K16" s="392"/>
      <c r="L16" s="525" t="str">
        <f>IF(ISERROR(G16/F16),"",ROUNDDOWN(G16/F16,6))</f>
        <v/>
      </c>
      <c r="M16" s="599" t="str">
        <f>IF(ISERROR(0.115+31*L16/69),"",ROUNDDOWN(0.115+31*L16/69,6))</f>
        <v/>
      </c>
      <c r="N16" s="586" t="s">
        <v>144</v>
      </c>
      <c r="O16" s="141">
        <v>0.218333</v>
      </c>
      <c r="P16" s="588" t="s">
        <v>314</v>
      </c>
      <c r="Q16" s="590">
        <f>IF(M16&lt;=O16,M16,O16)</f>
        <v>0.218333</v>
      </c>
      <c r="R16" s="580">
        <f>IF(ISERROR(ROUNDDOWN(F16*Q16,0)),"",(ROUNDDOWN(F16*Q16,0)))</f>
        <v>0</v>
      </c>
      <c r="S16" s="582">
        <f>SUM(I16,R16)</f>
        <v>0</v>
      </c>
      <c r="T16" s="584">
        <f>ROUNDDOWN(F16*1/3,0)</f>
        <v>0</v>
      </c>
      <c r="U16" s="584">
        <f>IF(0&lt;=S16-T16,S16-T16,0)</f>
        <v>0</v>
      </c>
      <c r="V16" s="580">
        <f>IF(ISERROR(IF(0&lt;=R16-U16,R16-U16,0)),"",(IF(0&lt;=R16-U16,R16-U16,0)))</f>
        <v>0</v>
      </c>
    </row>
    <row r="17" spans="1:22" ht="22.5" customHeight="1" x14ac:dyDescent="0.15">
      <c r="A17" s="402"/>
      <c r="B17" s="404"/>
      <c r="C17" s="406"/>
      <c r="D17" s="408"/>
      <c r="E17" s="410"/>
      <c r="F17" s="380"/>
      <c r="G17" s="391"/>
      <c r="H17" s="392"/>
      <c r="I17" s="395"/>
      <c r="J17" s="396"/>
      <c r="K17" s="392"/>
      <c r="L17" s="526"/>
      <c r="M17" s="600"/>
      <c r="N17" s="586"/>
      <c r="O17" s="75">
        <f>O16</f>
        <v>0.218333</v>
      </c>
      <c r="P17" s="588"/>
      <c r="Q17" s="590"/>
      <c r="R17" s="580"/>
      <c r="S17" s="582"/>
      <c r="T17" s="584"/>
      <c r="U17" s="584"/>
      <c r="V17" s="580"/>
    </row>
    <row r="18" spans="1:22" ht="22.5" customHeight="1" x14ac:dyDescent="0.15">
      <c r="A18" s="402">
        <v>6</v>
      </c>
      <c r="B18" s="404">
        <f>基礎情報入力!T85</f>
        <v>0</v>
      </c>
      <c r="C18" s="406">
        <f>ROUNDDOWN('様式3-3 ﾛ（改修・要緊急安全確認）'!F100/1000,0)</f>
        <v>0</v>
      </c>
      <c r="D18" s="408">
        <f>ROUNDDOWN('様式3-3 ﾛ（改修・要緊急安全確認）'!F102/1000,0)</f>
        <v>0</v>
      </c>
      <c r="E18" s="410" t="s">
        <v>146</v>
      </c>
      <c r="F18" s="380">
        <f>IF((D18&lt;=C18),D18,C18)</f>
        <v>0</v>
      </c>
      <c r="G18" s="391">
        <f>ROUNDDOWN(基礎情報入力!T98/1000,0)</f>
        <v>0</v>
      </c>
      <c r="H18" s="392"/>
      <c r="I18" s="395">
        <f>ROUNDDOWN(基礎情報入力!T99/1000,0)</f>
        <v>0</v>
      </c>
      <c r="J18" s="396"/>
      <c r="K18" s="392"/>
      <c r="L18" s="525" t="str">
        <f>IF(ISERROR(G18/F18),"",ROUNDDOWN(G18/F18,6))</f>
        <v/>
      </c>
      <c r="M18" s="599" t="str">
        <f>IF(ISERROR(0.115+31*L18/69),"",ROUNDDOWN(0.115+31*L18/69,6))</f>
        <v/>
      </c>
      <c r="N18" s="601" t="s">
        <v>144</v>
      </c>
      <c r="O18" s="141">
        <v>0.218333</v>
      </c>
      <c r="P18" s="603" t="s">
        <v>314</v>
      </c>
      <c r="Q18" s="605">
        <f>IF(M18&lt;=O18,M18,O18)</f>
        <v>0.218333</v>
      </c>
      <c r="R18" s="597">
        <f>IF(ISERROR(ROUNDDOWN(F18*Q18,0)),"",(ROUNDDOWN(F18*Q18,0)))</f>
        <v>0</v>
      </c>
      <c r="S18" s="593">
        <f>SUM(I18,R18)</f>
        <v>0</v>
      </c>
      <c r="T18" s="595">
        <f>ROUNDDOWN(F18*1/3,0)</f>
        <v>0</v>
      </c>
      <c r="U18" s="595">
        <f>IF(0&lt;=S18-T18,S18-T18,0)</f>
        <v>0</v>
      </c>
      <c r="V18" s="597">
        <f>IF(ISERROR(IF(0&lt;=R18-U18,R18-U18,0)),"",(IF(0&lt;=R18-U18,R18-U18,0)))</f>
        <v>0</v>
      </c>
    </row>
    <row r="19" spans="1:22" ht="22.5" customHeight="1" x14ac:dyDescent="0.15">
      <c r="A19" s="402"/>
      <c r="B19" s="404"/>
      <c r="C19" s="406"/>
      <c r="D19" s="408"/>
      <c r="E19" s="410"/>
      <c r="F19" s="380"/>
      <c r="G19" s="391"/>
      <c r="H19" s="392"/>
      <c r="I19" s="395"/>
      <c r="J19" s="396"/>
      <c r="K19" s="392"/>
      <c r="L19" s="526"/>
      <c r="M19" s="600"/>
      <c r="N19" s="602"/>
      <c r="O19" s="76">
        <f>O18</f>
        <v>0.218333</v>
      </c>
      <c r="P19" s="604"/>
      <c r="Q19" s="606"/>
      <c r="R19" s="598"/>
      <c r="S19" s="594"/>
      <c r="T19" s="596"/>
      <c r="U19" s="596"/>
      <c r="V19" s="598"/>
    </row>
    <row r="20" spans="1:22" ht="22.5" customHeight="1" x14ac:dyDescent="0.15">
      <c r="A20" s="402">
        <v>7</v>
      </c>
      <c r="B20" s="404">
        <f>基礎情報入力!T100</f>
        <v>0</v>
      </c>
      <c r="C20" s="406">
        <f>ROUNDDOWN('様式3-3 ﾛ（改修・要緊急安全確認）'!F117/1000,0)</f>
        <v>0</v>
      </c>
      <c r="D20" s="408">
        <f>ROUNDDOWN('様式3-3 ﾛ（改修・要緊急安全確認）'!F119/1000,0)</f>
        <v>0</v>
      </c>
      <c r="E20" s="410" t="s">
        <v>146</v>
      </c>
      <c r="F20" s="380">
        <f>IF((D20&lt;=C20),D20,C20)</f>
        <v>0</v>
      </c>
      <c r="G20" s="391">
        <f>ROUNDDOWN(基礎情報入力!T113/1000,0)</f>
        <v>0</v>
      </c>
      <c r="H20" s="392"/>
      <c r="I20" s="395">
        <f>ROUNDDOWN(基礎情報入力!T114/1000,0)</f>
        <v>0</v>
      </c>
      <c r="J20" s="396"/>
      <c r="K20" s="392"/>
      <c r="L20" s="525" t="str">
        <f>IF(ISERROR(G20/F20),"",ROUNDDOWN(G20/F20,6))</f>
        <v/>
      </c>
      <c r="M20" s="599" t="str">
        <f>IF(ISERROR(0.115+31*L20/69),"",ROUNDDOWN(0.115+31*L20/69,6))</f>
        <v/>
      </c>
      <c r="N20" s="586" t="s">
        <v>144</v>
      </c>
      <c r="O20" s="141">
        <v>0.218333</v>
      </c>
      <c r="P20" s="588" t="s">
        <v>314</v>
      </c>
      <c r="Q20" s="590">
        <f>IF(M20&lt;=O20,M20,O20)</f>
        <v>0.218333</v>
      </c>
      <c r="R20" s="580">
        <f>IF(ISERROR(ROUNDDOWN(F20*Q20,0)),"",(ROUNDDOWN(F20*Q20,0)))</f>
        <v>0</v>
      </c>
      <c r="S20" s="582">
        <f>SUM(I20,R20)</f>
        <v>0</v>
      </c>
      <c r="T20" s="584">
        <f>ROUNDDOWN(F20*1/3,0)</f>
        <v>0</v>
      </c>
      <c r="U20" s="584">
        <f>IF(0&lt;=S20-T20,S20-T20,0)</f>
        <v>0</v>
      </c>
      <c r="V20" s="580">
        <f>IF(ISERROR(IF(0&lt;=R20-U20,R20-U20,0)),"",(IF(0&lt;=R20-U20,R20-U20,0)))</f>
        <v>0</v>
      </c>
    </row>
    <row r="21" spans="1:22" ht="22.5" customHeight="1" x14ac:dyDescent="0.15">
      <c r="A21" s="402"/>
      <c r="B21" s="404"/>
      <c r="C21" s="406"/>
      <c r="D21" s="408"/>
      <c r="E21" s="410"/>
      <c r="F21" s="380"/>
      <c r="G21" s="391"/>
      <c r="H21" s="392"/>
      <c r="I21" s="395"/>
      <c r="J21" s="396"/>
      <c r="K21" s="392"/>
      <c r="L21" s="526"/>
      <c r="M21" s="600"/>
      <c r="N21" s="586"/>
      <c r="O21" s="75">
        <f>O20</f>
        <v>0.218333</v>
      </c>
      <c r="P21" s="588"/>
      <c r="Q21" s="590"/>
      <c r="R21" s="580"/>
      <c r="S21" s="582"/>
      <c r="T21" s="584"/>
      <c r="U21" s="584"/>
      <c r="V21" s="580"/>
    </row>
    <row r="22" spans="1:22" ht="22.5" customHeight="1" x14ac:dyDescent="0.15">
      <c r="A22" s="402">
        <v>8</v>
      </c>
      <c r="B22" s="404">
        <f>基礎情報入力!T115</f>
        <v>0</v>
      </c>
      <c r="C22" s="406">
        <f>ROUNDDOWN('様式3-3 ﾛ（改修・要緊急安全確認）'!F134/1000,0)</f>
        <v>0</v>
      </c>
      <c r="D22" s="408">
        <f>ROUNDDOWN('様式3-3 ﾛ（改修・要緊急安全確認）'!F136/1000,0)</f>
        <v>0</v>
      </c>
      <c r="E22" s="410" t="s">
        <v>146</v>
      </c>
      <c r="F22" s="380">
        <f>IF((D22&lt;=C22),D22,C22)</f>
        <v>0</v>
      </c>
      <c r="G22" s="391">
        <f>ROUNDDOWN(基礎情報入力!T128/1000,0)</f>
        <v>0</v>
      </c>
      <c r="H22" s="392"/>
      <c r="I22" s="395">
        <f>ROUNDDOWN(基礎情報入力!T129/1000,0)</f>
        <v>0</v>
      </c>
      <c r="J22" s="396"/>
      <c r="K22" s="392"/>
      <c r="L22" s="525" t="str">
        <f>IF(ISERROR(G22/F22),"",ROUNDDOWN(G22/F22,6))</f>
        <v/>
      </c>
      <c r="M22" s="599" t="str">
        <f>IF(ISERROR(0.115+31*L22/69),"",ROUNDDOWN(0.115+31*L22/69,6))</f>
        <v/>
      </c>
      <c r="N22" s="601" t="s">
        <v>144</v>
      </c>
      <c r="O22" s="141">
        <v>0.218333</v>
      </c>
      <c r="P22" s="603" t="s">
        <v>314</v>
      </c>
      <c r="Q22" s="605">
        <f>IF(M22&lt;=O22,M22,O22)</f>
        <v>0.218333</v>
      </c>
      <c r="R22" s="597">
        <f>IF(ISERROR(ROUNDDOWN(F22*Q22,0)),"",(ROUNDDOWN(F22*Q22,0)))</f>
        <v>0</v>
      </c>
      <c r="S22" s="593">
        <f>SUM(I22,R22)</f>
        <v>0</v>
      </c>
      <c r="T22" s="595">
        <f>ROUNDDOWN(F22*1/3,0)</f>
        <v>0</v>
      </c>
      <c r="U22" s="595">
        <f>IF(0&lt;=S22-T22,S22-T22,0)</f>
        <v>0</v>
      </c>
      <c r="V22" s="597">
        <f>IF(ISERROR(IF(0&lt;=R22-U22,R22-U22,0)),"",(IF(0&lt;=R22-U22,R22-U22,0)))</f>
        <v>0</v>
      </c>
    </row>
    <row r="23" spans="1:22" ht="22.5" customHeight="1" x14ac:dyDescent="0.15">
      <c r="A23" s="402"/>
      <c r="B23" s="404"/>
      <c r="C23" s="406"/>
      <c r="D23" s="408"/>
      <c r="E23" s="410"/>
      <c r="F23" s="380"/>
      <c r="G23" s="391"/>
      <c r="H23" s="392"/>
      <c r="I23" s="395"/>
      <c r="J23" s="396"/>
      <c r="K23" s="392"/>
      <c r="L23" s="526"/>
      <c r="M23" s="600"/>
      <c r="N23" s="602"/>
      <c r="O23" s="76">
        <f>O22</f>
        <v>0.218333</v>
      </c>
      <c r="P23" s="604"/>
      <c r="Q23" s="606"/>
      <c r="R23" s="598"/>
      <c r="S23" s="594"/>
      <c r="T23" s="596"/>
      <c r="U23" s="596"/>
      <c r="V23" s="598"/>
    </row>
    <row r="24" spans="1:22" ht="22.5" customHeight="1" x14ac:dyDescent="0.15">
      <c r="A24" s="402">
        <v>9</v>
      </c>
      <c r="B24" s="404">
        <f>基礎情報入力!T130</f>
        <v>0</v>
      </c>
      <c r="C24" s="406">
        <f>ROUNDDOWN('様式3-3 ﾛ（改修・要緊急安全確認）'!F151/1000,0)</f>
        <v>0</v>
      </c>
      <c r="D24" s="408">
        <f>ROUNDDOWN('様式3-3 ﾛ（改修・要緊急安全確認）'!F153/1000,0)</f>
        <v>0</v>
      </c>
      <c r="E24" s="410" t="s">
        <v>146</v>
      </c>
      <c r="F24" s="380">
        <f>IF((D24&lt;=C24),D24,C24)</f>
        <v>0</v>
      </c>
      <c r="G24" s="391">
        <f>ROUNDDOWN(基礎情報入力!T143/1000,0)</f>
        <v>0</v>
      </c>
      <c r="H24" s="392"/>
      <c r="I24" s="395">
        <f>ROUNDDOWN(基礎情報入力!T144/1000,0)</f>
        <v>0</v>
      </c>
      <c r="J24" s="396"/>
      <c r="K24" s="392"/>
      <c r="L24" s="525" t="str">
        <f>IF(ISERROR(G24/F24),"",ROUNDDOWN(G24/F24,6))</f>
        <v/>
      </c>
      <c r="M24" s="599" t="str">
        <f>IF(ISERROR(0.115+31*L24/69),"",ROUNDDOWN(0.115+31*L24/69,6))</f>
        <v/>
      </c>
      <c r="N24" s="586" t="s">
        <v>144</v>
      </c>
      <c r="O24" s="141">
        <v>0.218333</v>
      </c>
      <c r="P24" s="588" t="s">
        <v>314</v>
      </c>
      <c r="Q24" s="590">
        <f>IF(M24&lt;=O24,M24,O24)</f>
        <v>0.218333</v>
      </c>
      <c r="R24" s="580">
        <f>IF(ISERROR(ROUNDDOWN(F24*Q24,0)),"",(ROUNDDOWN(F24*Q24,0)))</f>
        <v>0</v>
      </c>
      <c r="S24" s="582">
        <f>SUM(I24,R24)</f>
        <v>0</v>
      </c>
      <c r="T24" s="584">
        <f>ROUNDDOWN(F24*1/3,0)</f>
        <v>0</v>
      </c>
      <c r="U24" s="584">
        <f>IF(0&lt;=S24-T24,S24-T24,0)</f>
        <v>0</v>
      </c>
      <c r="V24" s="580">
        <f>IF(ISERROR(IF(0&lt;=R24-U24,R24-U24,0)),"",(IF(0&lt;=R24-U24,R24-U24,0)))</f>
        <v>0</v>
      </c>
    </row>
    <row r="25" spans="1:22" ht="22.5" customHeight="1" x14ac:dyDescent="0.15">
      <c r="A25" s="402"/>
      <c r="B25" s="404"/>
      <c r="C25" s="406"/>
      <c r="D25" s="408"/>
      <c r="E25" s="410"/>
      <c r="F25" s="380"/>
      <c r="G25" s="391"/>
      <c r="H25" s="392"/>
      <c r="I25" s="395"/>
      <c r="J25" s="396"/>
      <c r="K25" s="392"/>
      <c r="L25" s="526"/>
      <c r="M25" s="600"/>
      <c r="N25" s="586"/>
      <c r="O25" s="75">
        <f>O24</f>
        <v>0.218333</v>
      </c>
      <c r="P25" s="588"/>
      <c r="Q25" s="590"/>
      <c r="R25" s="580"/>
      <c r="S25" s="582"/>
      <c r="T25" s="584"/>
      <c r="U25" s="584"/>
      <c r="V25" s="580"/>
    </row>
    <row r="26" spans="1:22" ht="22.5" customHeight="1" x14ac:dyDescent="0.15">
      <c r="A26" s="402">
        <v>10</v>
      </c>
      <c r="B26" s="404">
        <f>基礎情報入力!T145</f>
        <v>0</v>
      </c>
      <c r="C26" s="406">
        <f>ROUNDDOWN('様式3-3 ﾛ（改修・要緊急安全確認）'!F168/1000,0)</f>
        <v>0</v>
      </c>
      <c r="D26" s="408">
        <f>ROUNDDOWN('様式3-3 ﾛ（改修・要緊急安全確認）'!F170/1000,0)</f>
        <v>0</v>
      </c>
      <c r="E26" s="410" t="s">
        <v>146</v>
      </c>
      <c r="F26" s="380">
        <f>IF((D26&lt;=C26),D26,C26)</f>
        <v>0</v>
      </c>
      <c r="G26" s="391">
        <f>ROUNDDOWN(基礎情報入力!T158/1000,0)</f>
        <v>0</v>
      </c>
      <c r="H26" s="392"/>
      <c r="I26" s="395">
        <f>ROUNDDOWN(基礎情報入力!T159/1000,0)</f>
        <v>0</v>
      </c>
      <c r="J26" s="396"/>
      <c r="K26" s="392"/>
      <c r="L26" s="525" t="str">
        <f>IF(ISERROR(G26/F26),"",ROUNDDOWN(G26/F26,6))</f>
        <v/>
      </c>
      <c r="M26" s="599" t="str">
        <f>IF(ISERROR(0.115+31*L26/69),"",ROUNDDOWN(0.115+31*L26/69,6))</f>
        <v/>
      </c>
      <c r="N26" s="601" t="s">
        <v>144</v>
      </c>
      <c r="O26" s="141">
        <v>0.218333</v>
      </c>
      <c r="P26" s="603" t="s">
        <v>314</v>
      </c>
      <c r="Q26" s="605">
        <f>IF(M26&lt;=O26,M26,O26)</f>
        <v>0.218333</v>
      </c>
      <c r="R26" s="597">
        <f>IF(ISERROR(ROUNDDOWN(F26*Q26,0)),"",(ROUNDDOWN(F26*Q26,0)))</f>
        <v>0</v>
      </c>
      <c r="S26" s="593">
        <f>SUM(I26,R26)</f>
        <v>0</v>
      </c>
      <c r="T26" s="595">
        <f>ROUNDDOWN(F26*1/3,0)</f>
        <v>0</v>
      </c>
      <c r="U26" s="595">
        <f>IF(0&lt;=S26-T26,S26-T26,0)</f>
        <v>0</v>
      </c>
      <c r="V26" s="597">
        <f>IF(ISERROR(IF(0&lt;=R26-U26,R26-U26,0)),"",(IF(0&lt;=R26-U26,R26-U26,0)))</f>
        <v>0</v>
      </c>
    </row>
    <row r="27" spans="1:22" ht="22.5" customHeight="1" thickBot="1" x14ac:dyDescent="0.2">
      <c r="A27" s="424"/>
      <c r="B27" s="539"/>
      <c r="C27" s="547"/>
      <c r="D27" s="540"/>
      <c r="E27" s="425"/>
      <c r="F27" s="423"/>
      <c r="G27" s="531"/>
      <c r="H27" s="532"/>
      <c r="I27" s="533"/>
      <c r="J27" s="534"/>
      <c r="K27" s="532"/>
      <c r="L27" s="526"/>
      <c r="M27" s="600"/>
      <c r="N27" s="610"/>
      <c r="O27" s="74">
        <f>O26</f>
        <v>0.218333</v>
      </c>
      <c r="P27" s="611"/>
      <c r="Q27" s="612"/>
      <c r="R27" s="609"/>
      <c r="S27" s="608"/>
      <c r="T27" s="607"/>
      <c r="U27" s="607"/>
      <c r="V27" s="609"/>
    </row>
    <row r="28" spans="1:22"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2"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2" ht="30" customHeight="1" x14ac:dyDescent="0.15"/>
    <row r="31" spans="1:22" x14ac:dyDescent="0.15">
      <c r="L31" s="105"/>
      <c r="M31" s="105"/>
      <c r="N31" s="105"/>
      <c r="O31" s="105" t="s">
        <v>246</v>
      </c>
      <c r="P31" s="105"/>
      <c r="Q31" s="105"/>
    </row>
    <row r="32" spans="1:22" x14ac:dyDescent="0.15">
      <c r="L32" s="105"/>
      <c r="M32" s="105"/>
      <c r="N32" s="105"/>
      <c r="O32" s="105" t="s">
        <v>257</v>
      </c>
      <c r="P32" s="105"/>
      <c r="Q32" s="105"/>
    </row>
    <row r="33" spans="12:17" x14ac:dyDescent="0.15">
      <c r="L33" s="105"/>
      <c r="M33" s="105"/>
      <c r="N33" s="105"/>
      <c r="O33" s="105" t="s">
        <v>258</v>
      </c>
      <c r="P33" s="105"/>
      <c r="Q33" s="105"/>
    </row>
    <row r="34" spans="12:17" x14ac:dyDescent="0.15">
      <c r="L34" s="105" t="s">
        <v>246</v>
      </c>
      <c r="M34" s="105"/>
      <c r="N34" s="105"/>
      <c r="O34" s="105"/>
      <c r="P34" s="105"/>
      <c r="Q34" s="105"/>
    </row>
    <row r="35" spans="12:17" x14ac:dyDescent="0.15">
      <c r="L35" s="105" t="s">
        <v>254</v>
      </c>
      <c r="M35" s="105"/>
      <c r="N35" s="105"/>
      <c r="O35" s="105"/>
      <c r="P35" s="105"/>
      <c r="Q35" s="105"/>
    </row>
    <row r="36" spans="12:17" x14ac:dyDescent="0.15">
      <c r="L36" s="105" t="s">
        <v>251</v>
      </c>
      <c r="M36" s="105"/>
      <c r="N36" s="105"/>
      <c r="O36" s="105"/>
      <c r="P36" s="105"/>
      <c r="Q36" s="105"/>
    </row>
    <row r="37" spans="12:17" x14ac:dyDescent="0.15">
      <c r="L37" s="105"/>
      <c r="M37" s="105"/>
      <c r="N37" s="105"/>
      <c r="O37" s="105"/>
      <c r="P37" s="105"/>
      <c r="Q37" s="105"/>
    </row>
    <row r="39" spans="12:17" x14ac:dyDescent="0.15">
      <c r="O39" s="157"/>
    </row>
    <row r="40" spans="12:17" x14ac:dyDescent="0.15">
      <c r="O40" s="157"/>
    </row>
  </sheetData>
  <mergeCells count="221">
    <mergeCell ref="V26:V27"/>
    <mergeCell ref="A28:A29"/>
    <mergeCell ref="B28:B29"/>
    <mergeCell ref="D28:D29"/>
    <mergeCell ref="C28:C29"/>
    <mergeCell ref="E28:E29"/>
    <mergeCell ref="F28:F29"/>
    <mergeCell ref="M26:M27"/>
    <mergeCell ref="N26:N27"/>
    <mergeCell ref="P26:P27"/>
    <mergeCell ref="Q26:Q27"/>
    <mergeCell ref="R26:R27"/>
    <mergeCell ref="V28:V29"/>
    <mergeCell ref="P28:P29"/>
    <mergeCell ref="Q28:Q29"/>
    <mergeCell ref="R28:R29"/>
    <mergeCell ref="S28:S29"/>
    <mergeCell ref="T28:T29"/>
    <mergeCell ref="U28:U29"/>
    <mergeCell ref="G28:H29"/>
    <mergeCell ref="I28:K29"/>
    <mergeCell ref="L28:L29"/>
    <mergeCell ref="M28:M29"/>
    <mergeCell ref="N28:N29"/>
    <mergeCell ref="Q24:Q25"/>
    <mergeCell ref="R24:R25"/>
    <mergeCell ref="G24:H25"/>
    <mergeCell ref="I24:K25"/>
    <mergeCell ref="L24:L25"/>
    <mergeCell ref="M24:M25"/>
    <mergeCell ref="S26:S27"/>
    <mergeCell ref="T26:T27"/>
    <mergeCell ref="O28:O29"/>
    <mergeCell ref="U26:U27"/>
    <mergeCell ref="A26:A27"/>
    <mergeCell ref="B26:B27"/>
    <mergeCell ref="D26:D27"/>
    <mergeCell ref="C26:C27"/>
    <mergeCell ref="E26:E27"/>
    <mergeCell ref="F26:F27"/>
    <mergeCell ref="G26:H27"/>
    <mergeCell ref="I26:K27"/>
    <mergeCell ref="L26:L27"/>
    <mergeCell ref="I20:K21"/>
    <mergeCell ref="L20:L21"/>
    <mergeCell ref="M20:M21"/>
    <mergeCell ref="S22:S23"/>
    <mergeCell ref="T22:T23"/>
    <mergeCell ref="U22:U23"/>
    <mergeCell ref="V22:V23"/>
    <mergeCell ref="A24:A25"/>
    <mergeCell ref="B24:B25"/>
    <mergeCell ref="D24:D25"/>
    <mergeCell ref="C24:C25"/>
    <mergeCell ref="E24:E25"/>
    <mergeCell ref="F24:F25"/>
    <mergeCell ref="M22:M23"/>
    <mergeCell ref="N22:N23"/>
    <mergeCell ref="P22:P23"/>
    <mergeCell ref="Q22:Q23"/>
    <mergeCell ref="R22:R23"/>
    <mergeCell ref="V24:V25"/>
    <mergeCell ref="S24:S25"/>
    <mergeCell ref="T24:T25"/>
    <mergeCell ref="U24:U25"/>
    <mergeCell ref="N24:N25"/>
    <mergeCell ref="P24:P25"/>
    <mergeCell ref="A22:A23"/>
    <mergeCell ref="B22:B23"/>
    <mergeCell ref="D22:D23"/>
    <mergeCell ref="C22:C23"/>
    <mergeCell ref="E22:E23"/>
    <mergeCell ref="F22:F23"/>
    <mergeCell ref="G22:H23"/>
    <mergeCell ref="I22:K23"/>
    <mergeCell ref="L22:L23"/>
    <mergeCell ref="S18:S19"/>
    <mergeCell ref="T18:T19"/>
    <mergeCell ref="U18:U19"/>
    <mergeCell ref="V18:V19"/>
    <mergeCell ref="A20:A21"/>
    <mergeCell ref="B20:B21"/>
    <mergeCell ref="D20:D21"/>
    <mergeCell ref="C20:C21"/>
    <mergeCell ref="E20:E21"/>
    <mergeCell ref="F20:F21"/>
    <mergeCell ref="M18:M19"/>
    <mergeCell ref="N18:N19"/>
    <mergeCell ref="P18:P19"/>
    <mergeCell ref="Q18:Q19"/>
    <mergeCell ref="R18:R19"/>
    <mergeCell ref="V20:V21"/>
    <mergeCell ref="S20:S21"/>
    <mergeCell ref="T20:T21"/>
    <mergeCell ref="U20:U21"/>
    <mergeCell ref="N20:N21"/>
    <mergeCell ref="P20:P21"/>
    <mergeCell ref="Q20:Q21"/>
    <mergeCell ref="R20:R21"/>
    <mergeCell ref="G20:H21"/>
    <mergeCell ref="A18:A19"/>
    <mergeCell ref="B18:B19"/>
    <mergeCell ref="D18:D19"/>
    <mergeCell ref="C18:C19"/>
    <mergeCell ref="E18:E19"/>
    <mergeCell ref="F18:F19"/>
    <mergeCell ref="G18:H19"/>
    <mergeCell ref="I18:K19"/>
    <mergeCell ref="L18:L19"/>
    <mergeCell ref="V14:V15"/>
    <mergeCell ref="A16:A17"/>
    <mergeCell ref="B16:B17"/>
    <mergeCell ref="D16:D17"/>
    <mergeCell ref="C16:C17"/>
    <mergeCell ref="E16:E17"/>
    <mergeCell ref="F16:F17"/>
    <mergeCell ref="M14:M15"/>
    <mergeCell ref="N14:N15"/>
    <mergeCell ref="P14:P15"/>
    <mergeCell ref="Q14:Q15"/>
    <mergeCell ref="R14:R15"/>
    <mergeCell ref="V16:V17"/>
    <mergeCell ref="S16:S17"/>
    <mergeCell ref="T16:T17"/>
    <mergeCell ref="U16:U17"/>
    <mergeCell ref="N16:N17"/>
    <mergeCell ref="P16:P17"/>
    <mergeCell ref="Q16:Q17"/>
    <mergeCell ref="R16:R17"/>
    <mergeCell ref="G16:H17"/>
    <mergeCell ref="I16:K17"/>
    <mergeCell ref="L16:L17"/>
    <mergeCell ref="M16:M17"/>
    <mergeCell ref="Q12:Q13"/>
    <mergeCell ref="R12:R13"/>
    <mergeCell ref="G12:H13"/>
    <mergeCell ref="I12:K13"/>
    <mergeCell ref="L12:L13"/>
    <mergeCell ref="M12:M13"/>
    <mergeCell ref="S14:S15"/>
    <mergeCell ref="T14:T15"/>
    <mergeCell ref="U14:U15"/>
    <mergeCell ref="A14:A15"/>
    <mergeCell ref="B14:B15"/>
    <mergeCell ref="D14:D15"/>
    <mergeCell ref="C14:C15"/>
    <mergeCell ref="E14:E15"/>
    <mergeCell ref="F14:F15"/>
    <mergeCell ref="G14:H15"/>
    <mergeCell ref="I14:K15"/>
    <mergeCell ref="L14:L15"/>
    <mergeCell ref="A8:A9"/>
    <mergeCell ref="B8:B9"/>
    <mergeCell ref="D8:D9"/>
    <mergeCell ref="S10:S11"/>
    <mergeCell ref="T10:T11"/>
    <mergeCell ref="U10:U11"/>
    <mergeCell ref="V10:V11"/>
    <mergeCell ref="A12:A13"/>
    <mergeCell ref="B12:B13"/>
    <mergeCell ref="D12:D13"/>
    <mergeCell ref="C12:C13"/>
    <mergeCell ref="E12:E13"/>
    <mergeCell ref="F12:F13"/>
    <mergeCell ref="M10:M11"/>
    <mergeCell ref="N10:N11"/>
    <mergeCell ref="P10:P11"/>
    <mergeCell ref="Q10:Q11"/>
    <mergeCell ref="R10:R11"/>
    <mergeCell ref="V12:V13"/>
    <mergeCell ref="S12:S13"/>
    <mergeCell ref="T12:T13"/>
    <mergeCell ref="U12:U13"/>
    <mergeCell ref="N12:N13"/>
    <mergeCell ref="P12:P13"/>
    <mergeCell ref="A10:A11"/>
    <mergeCell ref="B10:B11"/>
    <mergeCell ref="D10:D11"/>
    <mergeCell ref="C10:C11"/>
    <mergeCell ref="E10:E11"/>
    <mergeCell ref="F10:F11"/>
    <mergeCell ref="G10:H11"/>
    <mergeCell ref="I10:K11"/>
    <mergeCell ref="L10:L11"/>
    <mergeCell ref="C8:C9"/>
    <mergeCell ref="E8:E9"/>
    <mergeCell ref="F8:F9"/>
    <mergeCell ref="S6:S7"/>
    <mergeCell ref="T6:T7"/>
    <mergeCell ref="U6:U7"/>
    <mergeCell ref="V6:V7"/>
    <mergeCell ref="G7:H7"/>
    <mergeCell ref="I7:K7"/>
    <mergeCell ref="V8:V9"/>
    <mergeCell ref="S8:S9"/>
    <mergeCell ref="T8:T9"/>
    <mergeCell ref="U8:U9"/>
    <mergeCell ref="N8:N9"/>
    <mergeCell ref="P8:P9"/>
    <mergeCell ref="Q8:Q9"/>
    <mergeCell ref="R8:R9"/>
    <mergeCell ref="G8:H9"/>
    <mergeCell ref="I8:K9"/>
    <mergeCell ref="L8:L9"/>
    <mergeCell ref="M8:M9"/>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s>
  <phoneticPr fontId="14"/>
  <pageMargins left="0.51181102362204722" right="0.11811023622047245" top="0.74803149606299213" bottom="0.55118110236220474" header="0.31496062992125984" footer="0.31496062992125984"/>
  <pageSetup paperSize="9" scale="68"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82"/>
  <sheetViews>
    <sheetView showZeros="0" view="pageBreakPreview" zoomScale="85" zoomScaleNormal="100" zoomScaleSheetLayoutView="85" workbookViewId="0"/>
  </sheetViews>
  <sheetFormatPr defaultColWidth="12.625" defaultRowHeight="13.5" x14ac:dyDescent="0.15"/>
  <cols>
    <col min="1" max="2" width="3.625" style="69" customWidth="1"/>
    <col min="3" max="3" width="20.625" style="69" customWidth="1"/>
    <col min="4" max="4" width="18.625" style="69" customWidth="1"/>
    <col min="5" max="5" width="3.625" style="69" customWidth="1"/>
    <col min="6" max="6" width="12.625" style="69" customWidth="1"/>
    <col min="7" max="7" width="6.625" style="69" customWidth="1"/>
    <col min="8" max="8" width="9.625" style="69" customWidth="1"/>
    <col min="9" max="10" width="3.625" style="69" customWidth="1"/>
    <col min="11" max="11" width="6.625" style="69" customWidth="1"/>
    <col min="12" max="13" width="12.625" style="69" customWidth="1"/>
    <col min="14" max="14" width="3.625" style="69" customWidth="1"/>
    <col min="15" max="15" width="12.625" style="69" customWidth="1"/>
    <col min="16" max="16" width="3.625" style="69" customWidth="1"/>
    <col min="17" max="22" width="12.625" style="69" customWidth="1"/>
    <col min="23" max="16384" width="12.625" style="69"/>
  </cols>
  <sheetData>
    <row r="1" spans="1:16" ht="30" customHeight="1" x14ac:dyDescent="0.15">
      <c r="A1" s="70" t="s">
        <v>137</v>
      </c>
    </row>
    <row r="2" spans="1:16" ht="15" customHeight="1" x14ac:dyDescent="0.15"/>
    <row r="3" spans="1:16" ht="30" customHeight="1" x14ac:dyDescent="0.15">
      <c r="A3" s="139" t="s">
        <v>219</v>
      </c>
    </row>
    <row r="4" spans="1:16" x14ac:dyDescent="0.15">
      <c r="C4" s="31"/>
      <c r="D4" s="31"/>
      <c r="E4" s="31"/>
      <c r="F4" s="31"/>
      <c r="G4" s="31"/>
      <c r="H4" s="31"/>
      <c r="I4" s="32"/>
      <c r="J4" s="32"/>
      <c r="K4" s="32"/>
      <c r="L4" s="31"/>
    </row>
    <row r="5" spans="1:16" ht="30" customHeight="1" x14ac:dyDescent="0.15">
      <c r="B5" s="98" t="s">
        <v>179</v>
      </c>
      <c r="C5" s="99"/>
      <c r="D5" s="567">
        <f>基礎情報入力!T10</f>
        <v>0</v>
      </c>
      <c r="E5" s="567"/>
      <c r="F5" s="567"/>
      <c r="G5" s="567"/>
      <c r="H5" s="55"/>
      <c r="I5" s="55"/>
      <c r="J5" s="55"/>
      <c r="K5" s="55"/>
      <c r="L5" s="55"/>
      <c r="M5" s="55"/>
    </row>
    <row r="6" spans="1:16" x14ac:dyDescent="0.15">
      <c r="C6" s="31"/>
      <c r="D6" s="31"/>
      <c r="E6" s="31"/>
      <c r="F6" s="31"/>
      <c r="G6" s="31"/>
      <c r="H6" s="31"/>
      <c r="I6" s="32"/>
      <c r="J6" s="32"/>
      <c r="K6" s="32"/>
      <c r="L6" s="31"/>
    </row>
    <row r="7" spans="1:16" ht="30" customHeight="1" x14ac:dyDescent="0.15">
      <c r="C7" s="499" t="s">
        <v>138</v>
      </c>
      <c r="D7" s="500"/>
      <c r="E7" s="501"/>
      <c r="F7" s="148">
        <f>基礎情報入力!T15</f>
        <v>0</v>
      </c>
      <c r="G7" s="38" t="s">
        <v>26</v>
      </c>
      <c r="H7" s="31"/>
      <c r="I7" s="32"/>
      <c r="J7" s="32"/>
      <c r="K7" s="32"/>
      <c r="L7" s="31"/>
    </row>
    <row r="8" spans="1:16" ht="30" customHeight="1" x14ac:dyDescent="0.15">
      <c r="C8" s="499" t="s">
        <v>235</v>
      </c>
      <c r="D8" s="500"/>
      <c r="E8" s="501"/>
      <c r="F8" s="151">
        <f>基礎情報入力!T16</f>
        <v>0</v>
      </c>
      <c r="G8" s="73" t="s">
        <v>140</v>
      </c>
      <c r="H8" s="31"/>
      <c r="I8" s="32"/>
      <c r="J8" s="32"/>
      <c r="K8" s="32"/>
      <c r="L8" s="31"/>
    </row>
    <row r="9" spans="1:16" ht="30" customHeight="1" x14ac:dyDescent="0.15">
      <c r="C9" s="568" t="s">
        <v>236</v>
      </c>
      <c r="D9" s="568"/>
      <c r="E9" s="568"/>
      <c r="F9" s="39">
        <f>ROUNDDOWN(F7*F8,0)</f>
        <v>0</v>
      </c>
      <c r="G9" s="40" t="s">
        <v>49</v>
      </c>
      <c r="H9" s="51"/>
      <c r="I9" s="51"/>
      <c r="J9" s="42"/>
      <c r="K9" s="42"/>
      <c r="L9" s="54"/>
      <c r="M9" s="54"/>
      <c r="N9" s="54"/>
      <c r="O9" s="56"/>
      <c r="P9" s="56"/>
    </row>
    <row r="10" spans="1:16" ht="30" customHeight="1" x14ac:dyDescent="0.15">
      <c r="C10" s="499" t="s">
        <v>237</v>
      </c>
      <c r="D10" s="500"/>
      <c r="E10" s="501"/>
      <c r="F10" s="151">
        <f>IF(基礎情報入力!T17="無","",IF(基礎情報入力!T17="ネット等による落下防止",13400,IF(基礎情報入力!T17="天井の耐震改修",31000,IF(基礎情報入力!T17="構造計算が必要な天井の耐震改修",70000,0))))-IF(基礎情報入力!T18="是",9200,0)+IF(基礎情報入力!T19&gt;10,FLOOR((基礎情報入力!T19-7),3)*3090,0)</f>
        <v>0</v>
      </c>
      <c r="G10" s="73" t="s">
        <v>140</v>
      </c>
      <c r="H10" s="51"/>
      <c r="I10" s="51"/>
      <c r="J10" s="42"/>
      <c r="K10" s="42"/>
      <c r="L10" s="54"/>
      <c r="M10" s="155"/>
      <c r="N10" s="54"/>
      <c r="O10" s="56"/>
      <c r="P10" s="56"/>
    </row>
    <row r="11" spans="1:16" ht="30" customHeight="1" x14ac:dyDescent="0.15">
      <c r="C11" s="499" t="s">
        <v>238</v>
      </c>
      <c r="D11" s="500"/>
      <c r="E11" s="501"/>
      <c r="F11" s="148">
        <f>基礎情報入力!T20</f>
        <v>0</v>
      </c>
      <c r="G11" s="38" t="s">
        <v>26</v>
      </c>
      <c r="H11" s="51"/>
      <c r="I11" s="51"/>
      <c r="J11" s="42"/>
      <c r="K11" s="42"/>
      <c r="L11" s="54"/>
      <c r="M11" s="155" t="s">
        <v>319</v>
      </c>
      <c r="N11" s="54"/>
      <c r="O11" s="56"/>
      <c r="P11" s="56"/>
    </row>
    <row r="12" spans="1:16" s="105" customFormat="1" ht="30" customHeight="1" x14ac:dyDescent="0.15">
      <c r="C12" s="568" t="s">
        <v>239</v>
      </c>
      <c r="D12" s="568"/>
      <c r="E12" s="568"/>
      <c r="F12" s="152">
        <f>ROUNDDOWN(F10*F11,0)</f>
        <v>0</v>
      </c>
      <c r="G12" s="40" t="s">
        <v>49</v>
      </c>
      <c r="H12" s="51"/>
      <c r="I12" s="51"/>
      <c r="J12" s="42"/>
      <c r="K12" s="42"/>
      <c r="L12" s="54"/>
      <c r="M12" s="154" t="s">
        <v>330</v>
      </c>
      <c r="N12" s="54"/>
      <c r="O12" s="56"/>
      <c r="P12" s="56"/>
    </row>
    <row r="13" spans="1:16" s="105" customFormat="1" ht="30" customHeight="1" x14ac:dyDescent="0.15">
      <c r="C13" s="499" t="s">
        <v>240</v>
      </c>
      <c r="D13" s="500"/>
      <c r="E13" s="501"/>
      <c r="F13" s="153">
        <f>IF(基礎情報入力!T21="有",6500,0)-IF(F12&gt;0,1300,0)</f>
        <v>0</v>
      </c>
      <c r="G13" s="73" t="s">
        <v>140</v>
      </c>
      <c r="H13" s="51"/>
      <c r="I13" s="51"/>
      <c r="J13" s="42"/>
      <c r="K13" s="42"/>
      <c r="L13" s="54"/>
      <c r="M13" s="54"/>
      <c r="N13" s="54"/>
      <c r="O13" s="56"/>
      <c r="P13" s="56"/>
    </row>
    <row r="14" spans="1:16" s="105" customFormat="1" ht="30" customHeight="1" x14ac:dyDescent="0.15">
      <c r="C14" s="499" t="s">
        <v>241</v>
      </c>
      <c r="D14" s="500"/>
      <c r="E14" s="501"/>
      <c r="F14" s="152">
        <f>ROUNDDOWN(F7*F13,0)</f>
        <v>0</v>
      </c>
      <c r="G14" s="73" t="s">
        <v>49</v>
      </c>
      <c r="H14" s="51"/>
      <c r="I14" s="51"/>
      <c r="J14" s="42"/>
      <c r="K14" s="42"/>
      <c r="L14" s="54"/>
      <c r="M14" s="54"/>
      <c r="N14" s="54"/>
      <c r="O14" s="56"/>
      <c r="P14" s="56"/>
    </row>
    <row r="15" spans="1:16" s="105" customFormat="1" ht="30" customHeight="1" x14ac:dyDescent="0.15">
      <c r="C15" s="142" t="s">
        <v>242</v>
      </c>
      <c r="D15" s="143"/>
      <c r="E15" s="144"/>
      <c r="F15" s="148">
        <f>F9+F12+F14</f>
        <v>0</v>
      </c>
      <c r="G15" s="40" t="s">
        <v>49</v>
      </c>
      <c r="H15" s="51"/>
      <c r="I15" s="51"/>
      <c r="J15" s="42"/>
      <c r="K15" s="42"/>
      <c r="L15" s="54"/>
      <c r="M15" s="54"/>
      <c r="N15" s="54"/>
      <c r="O15" s="56"/>
      <c r="P15" s="56"/>
    </row>
    <row r="16" spans="1:16" s="105" customFormat="1" ht="30" customHeight="1" x14ac:dyDescent="0.15">
      <c r="C16" s="145"/>
      <c r="D16" s="143"/>
      <c r="E16" s="143"/>
      <c r="F16" s="149"/>
      <c r="G16" s="150"/>
      <c r="H16" s="51"/>
      <c r="I16" s="51"/>
      <c r="J16" s="42"/>
      <c r="K16" s="42"/>
      <c r="L16" s="54"/>
      <c r="M16" s="54"/>
      <c r="N16" s="54"/>
      <c r="O16" s="56"/>
      <c r="P16" s="56"/>
    </row>
    <row r="17" spans="2:16" s="105" customFormat="1" ht="30" customHeight="1" x14ac:dyDescent="0.15">
      <c r="C17" s="569" t="s">
        <v>243</v>
      </c>
      <c r="D17" s="570"/>
      <c r="E17" s="571"/>
      <c r="F17" s="41">
        <f>基礎情報入力!T22</f>
        <v>0</v>
      </c>
      <c r="G17" s="37" t="s">
        <v>49</v>
      </c>
      <c r="H17" s="51"/>
      <c r="I17" s="51"/>
      <c r="J17" s="42"/>
      <c r="K17" s="42"/>
      <c r="L17" s="54"/>
      <c r="M17" s="54"/>
      <c r="N17" s="54"/>
      <c r="O17" s="56"/>
      <c r="P17" s="56"/>
    </row>
    <row r="18" spans="2:16" s="105" customFormat="1" ht="30" customHeight="1" x14ac:dyDescent="0.15">
      <c r="C18" s="145"/>
      <c r="D18" s="143"/>
      <c r="E18" s="143"/>
      <c r="F18" s="149"/>
      <c r="G18" s="150"/>
      <c r="H18" s="51"/>
      <c r="I18" s="51"/>
      <c r="J18" s="42"/>
      <c r="K18" s="42"/>
      <c r="L18" s="54"/>
      <c r="M18" s="54"/>
      <c r="N18" s="54"/>
      <c r="O18" s="56"/>
      <c r="P18" s="56"/>
    </row>
    <row r="19" spans="2:16" s="105" customFormat="1" ht="30" customHeight="1" x14ac:dyDescent="0.15">
      <c r="C19" s="569" t="s">
        <v>244</v>
      </c>
      <c r="D19" s="570"/>
      <c r="E19" s="571"/>
      <c r="F19" s="35">
        <f>IF((F17&lt;=F15),F17,F15)</f>
        <v>0</v>
      </c>
      <c r="G19" s="36" t="s">
        <v>49</v>
      </c>
      <c r="H19" s="51"/>
      <c r="I19" s="51"/>
      <c r="J19" s="42"/>
      <c r="K19" s="42"/>
      <c r="L19" s="54"/>
      <c r="M19" s="54"/>
      <c r="N19" s="54"/>
      <c r="O19" s="56"/>
      <c r="P19" s="56"/>
    </row>
    <row r="20" spans="2:16" ht="30" customHeight="1" x14ac:dyDescent="0.15">
      <c r="C20" s="50"/>
      <c r="D20" s="56"/>
      <c r="E20" s="56"/>
      <c r="F20" s="52"/>
      <c r="G20" s="53"/>
      <c r="H20" s="51"/>
      <c r="I20" s="51"/>
      <c r="J20" s="42"/>
      <c r="K20" s="42"/>
      <c r="L20" s="54"/>
      <c r="M20" s="54"/>
      <c r="N20" s="54"/>
      <c r="O20" s="56"/>
      <c r="P20" s="56"/>
    </row>
    <row r="21" spans="2:16" x14ac:dyDescent="0.15">
      <c r="C21" s="31"/>
      <c r="D21" s="31"/>
      <c r="E21" s="31"/>
      <c r="F21" s="31"/>
      <c r="G21" s="31"/>
      <c r="H21" s="31"/>
      <c r="I21" s="32"/>
      <c r="J21" s="32"/>
      <c r="K21" s="32"/>
      <c r="L21" s="31"/>
    </row>
    <row r="22" spans="2:16" ht="30" customHeight="1" x14ac:dyDescent="0.15">
      <c r="B22" s="98" t="s">
        <v>170</v>
      </c>
      <c r="C22" s="99"/>
      <c r="D22" s="613">
        <f>基礎情報入力!T25</f>
        <v>0</v>
      </c>
      <c r="E22" s="613"/>
      <c r="F22" s="613"/>
      <c r="G22" s="613"/>
      <c r="H22" s="55"/>
      <c r="I22" s="55"/>
      <c r="J22" s="55"/>
      <c r="K22" s="55"/>
      <c r="L22" s="55"/>
      <c r="M22" s="55"/>
    </row>
    <row r="23" spans="2:16" x14ac:dyDescent="0.15">
      <c r="C23" s="31"/>
      <c r="D23" s="31"/>
      <c r="E23" s="31"/>
      <c r="F23" s="31"/>
      <c r="G23" s="31"/>
      <c r="H23" s="31"/>
      <c r="I23" s="32"/>
      <c r="J23" s="32"/>
      <c r="K23" s="32"/>
      <c r="L23" s="31"/>
    </row>
    <row r="24" spans="2:16" ht="30" customHeight="1" x14ac:dyDescent="0.15">
      <c r="C24" s="499" t="s">
        <v>138</v>
      </c>
      <c r="D24" s="500"/>
      <c r="E24" s="501"/>
      <c r="F24" s="49">
        <f>基礎情報入力!T30</f>
        <v>0</v>
      </c>
      <c r="G24" s="38" t="s">
        <v>26</v>
      </c>
      <c r="H24" s="31"/>
      <c r="I24" s="32"/>
      <c r="J24" s="32"/>
      <c r="K24" s="32"/>
      <c r="L24" s="31"/>
    </row>
    <row r="25" spans="2:16" ht="30" customHeight="1" x14ac:dyDescent="0.15">
      <c r="C25" s="499" t="s">
        <v>235</v>
      </c>
      <c r="D25" s="500"/>
      <c r="E25" s="501"/>
      <c r="F25" s="49">
        <f>基礎情報入力!T31</f>
        <v>0</v>
      </c>
      <c r="G25" s="73" t="s">
        <v>141</v>
      </c>
      <c r="H25" s="31"/>
      <c r="I25" s="32"/>
      <c r="J25" s="32"/>
      <c r="K25" s="32"/>
      <c r="L25" s="31"/>
    </row>
    <row r="26" spans="2:16" ht="30" customHeight="1" x14ac:dyDescent="0.15">
      <c r="C26" s="568" t="s">
        <v>236</v>
      </c>
      <c r="D26" s="568"/>
      <c r="E26" s="568"/>
      <c r="F26" s="39">
        <f>ROUNDDOWN(F24*F25,0)</f>
        <v>0</v>
      </c>
      <c r="G26" s="40" t="s">
        <v>79</v>
      </c>
      <c r="H26" s="51"/>
      <c r="I26" s="51"/>
      <c r="J26" s="42"/>
      <c r="K26" s="42"/>
      <c r="L26" s="54"/>
      <c r="M26" s="54"/>
      <c r="N26" s="54"/>
      <c r="O26" s="56"/>
      <c r="P26" s="56"/>
    </row>
    <row r="27" spans="2:16" ht="30" customHeight="1" x14ac:dyDescent="0.15">
      <c r="C27" s="499" t="s">
        <v>237</v>
      </c>
      <c r="D27" s="500"/>
      <c r="E27" s="501"/>
      <c r="F27" s="151">
        <f>IF(基礎情報入力!T32="無","",IF(基礎情報入力!T32="ネット等による落下防止",13400,IF(基礎情報入力!T32="天井の耐震改修",31000,IF(基礎情報入力!T32="構造計算が必要な天井の耐震改修",70000,0))))-IF(基礎情報入力!T33="是",9200,0)+IF(基礎情報入力!T34&gt;10,FLOOR((基礎情報入力!T34-7),3)*3090,0)</f>
        <v>0</v>
      </c>
      <c r="G27" s="73" t="s">
        <v>140</v>
      </c>
      <c r="H27" s="51"/>
      <c r="I27" s="51"/>
      <c r="J27" s="42"/>
      <c r="K27" s="42"/>
      <c r="L27" s="54"/>
      <c r="M27" s="54"/>
      <c r="N27" s="54"/>
      <c r="O27" s="56"/>
      <c r="P27" s="56"/>
    </row>
    <row r="28" spans="2:16" ht="30" customHeight="1" x14ac:dyDescent="0.15">
      <c r="C28" s="499" t="s">
        <v>238</v>
      </c>
      <c r="D28" s="500"/>
      <c r="E28" s="501"/>
      <c r="F28" s="148">
        <f>基礎情報入力!T35</f>
        <v>0</v>
      </c>
      <c r="G28" s="38" t="s">
        <v>26</v>
      </c>
      <c r="H28" s="51"/>
      <c r="I28" s="51"/>
      <c r="J28" s="42"/>
      <c r="K28" s="42"/>
      <c r="L28" s="54"/>
      <c r="M28" s="54"/>
      <c r="N28" s="54"/>
      <c r="O28" s="56"/>
      <c r="P28" s="56"/>
    </row>
    <row r="29" spans="2:16" s="105" customFormat="1" ht="30" customHeight="1" x14ac:dyDescent="0.15">
      <c r="C29" s="568" t="s">
        <v>239</v>
      </c>
      <c r="D29" s="568"/>
      <c r="E29" s="568"/>
      <c r="F29" s="152">
        <f>ROUNDDOWN(F27*F28,0)</f>
        <v>0</v>
      </c>
      <c r="G29" s="40" t="s">
        <v>49</v>
      </c>
      <c r="H29" s="51"/>
      <c r="I29" s="51"/>
      <c r="J29" s="42"/>
      <c r="K29" s="42"/>
      <c r="L29" s="54"/>
      <c r="M29" s="54"/>
      <c r="N29" s="54"/>
      <c r="O29" s="56"/>
      <c r="P29" s="56"/>
    </row>
    <row r="30" spans="2:16" s="105" customFormat="1" ht="30" customHeight="1" x14ac:dyDescent="0.15">
      <c r="C30" s="499" t="s">
        <v>240</v>
      </c>
      <c r="D30" s="500"/>
      <c r="E30" s="501"/>
      <c r="F30" s="153">
        <f>IF(基礎情報入力!T36="有",6500,0)-IF(F29&gt;0,1300,0)</f>
        <v>0</v>
      </c>
      <c r="G30" s="73" t="s">
        <v>140</v>
      </c>
      <c r="H30" s="51"/>
      <c r="I30" s="51"/>
      <c r="J30" s="42"/>
      <c r="K30" s="42"/>
      <c r="L30" s="54"/>
      <c r="M30" s="54"/>
      <c r="N30" s="54"/>
      <c r="O30" s="56"/>
      <c r="P30" s="56"/>
    </row>
    <row r="31" spans="2:16" s="105" customFormat="1" ht="30" customHeight="1" x14ac:dyDescent="0.15">
      <c r="C31" s="499" t="s">
        <v>241</v>
      </c>
      <c r="D31" s="500"/>
      <c r="E31" s="501"/>
      <c r="F31" s="152">
        <f>ROUNDDOWN(F24*F30,0)</f>
        <v>0</v>
      </c>
      <c r="G31" s="73" t="s">
        <v>49</v>
      </c>
      <c r="H31" s="51"/>
      <c r="I31" s="51"/>
      <c r="J31" s="42"/>
      <c r="K31" s="42"/>
      <c r="L31" s="54"/>
      <c r="M31" s="54"/>
      <c r="N31" s="54"/>
      <c r="O31" s="56"/>
      <c r="P31" s="56"/>
    </row>
    <row r="32" spans="2:16" s="105" customFormat="1" ht="30" customHeight="1" x14ac:dyDescent="0.15">
      <c r="C32" s="142" t="s">
        <v>242</v>
      </c>
      <c r="D32" s="143"/>
      <c r="E32" s="144"/>
      <c r="F32" s="148">
        <f>F26+F29+F31</f>
        <v>0</v>
      </c>
      <c r="G32" s="40" t="s">
        <v>49</v>
      </c>
      <c r="H32" s="51"/>
      <c r="I32" s="51"/>
      <c r="J32" s="42"/>
      <c r="K32" s="42"/>
      <c r="L32" s="54"/>
      <c r="M32" s="54"/>
      <c r="N32" s="54"/>
      <c r="O32" s="56"/>
      <c r="P32" s="56"/>
    </row>
    <row r="33" spans="2:16" s="105" customFormat="1" ht="30" customHeight="1" x14ac:dyDescent="0.15">
      <c r="C33" s="145"/>
      <c r="D33" s="143"/>
      <c r="E33" s="143"/>
      <c r="F33" s="149"/>
      <c r="G33" s="150"/>
      <c r="H33" s="51"/>
      <c r="I33" s="51"/>
      <c r="J33" s="42"/>
      <c r="K33" s="42"/>
      <c r="L33" s="54"/>
      <c r="M33" s="54"/>
      <c r="N33" s="54"/>
      <c r="O33" s="56"/>
      <c r="P33" s="56"/>
    </row>
    <row r="34" spans="2:16" s="105" customFormat="1" ht="30" customHeight="1" x14ac:dyDescent="0.15">
      <c r="C34" s="569" t="s">
        <v>243</v>
      </c>
      <c r="D34" s="570"/>
      <c r="E34" s="571"/>
      <c r="F34" s="41">
        <f>基礎情報入力!T37</f>
        <v>0</v>
      </c>
      <c r="G34" s="37" t="s">
        <v>49</v>
      </c>
      <c r="H34" s="51"/>
      <c r="I34" s="51"/>
      <c r="J34" s="42"/>
      <c r="K34" s="42"/>
      <c r="L34" s="54"/>
      <c r="M34" s="54"/>
      <c r="N34" s="54"/>
      <c r="O34" s="56"/>
      <c r="P34" s="56"/>
    </row>
    <row r="35" spans="2:16" s="105" customFormat="1" ht="30" customHeight="1" x14ac:dyDescent="0.15">
      <c r="C35" s="145"/>
      <c r="D35" s="143"/>
      <c r="E35" s="143"/>
      <c r="F35" s="149"/>
      <c r="G35" s="150"/>
      <c r="H35" s="51"/>
      <c r="I35" s="51"/>
      <c r="J35" s="42"/>
      <c r="K35" s="42"/>
      <c r="L35" s="54"/>
      <c r="M35" s="54"/>
      <c r="N35" s="54"/>
      <c r="O35" s="56"/>
      <c r="P35" s="56"/>
    </row>
    <row r="36" spans="2:16" s="105" customFormat="1" ht="30" customHeight="1" x14ac:dyDescent="0.15">
      <c r="C36" s="569" t="s">
        <v>244</v>
      </c>
      <c r="D36" s="570"/>
      <c r="E36" s="571"/>
      <c r="F36" s="35">
        <f>IF((F34&lt;=F32),F34,F32)</f>
        <v>0</v>
      </c>
      <c r="G36" s="36" t="s">
        <v>49</v>
      </c>
      <c r="H36" s="51"/>
      <c r="I36" s="51"/>
      <c r="J36" s="42"/>
      <c r="K36" s="42"/>
      <c r="L36" s="54"/>
      <c r="M36" s="54"/>
      <c r="N36" s="54"/>
      <c r="O36" s="56"/>
      <c r="P36" s="56"/>
    </row>
    <row r="37" spans="2:16" ht="30" customHeight="1" x14ac:dyDescent="0.15">
      <c r="C37" s="50"/>
      <c r="D37" s="56"/>
      <c r="E37" s="56"/>
      <c r="F37" s="52"/>
      <c r="G37" s="53"/>
      <c r="H37" s="51"/>
      <c r="I37" s="51"/>
      <c r="J37" s="42"/>
      <c r="K37" s="42"/>
      <c r="L37" s="54"/>
      <c r="M37" s="54"/>
      <c r="N37" s="54"/>
      <c r="O37" s="56"/>
      <c r="P37" s="56"/>
    </row>
    <row r="38" spans="2:16" x14ac:dyDescent="0.15">
      <c r="C38" s="31"/>
      <c r="D38" s="31"/>
      <c r="E38" s="31"/>
      <c r="F38" s="31"/>
      <c r="G38" s="31"/>
      <c r="H38" s="31"/>
      <c r="I38" s="32"/>
      <c r="J38" s="32"/>
      <c r="K38" s="32"/>
      <c r="L38" s="31"/>
    </row>
    <row r="39" spans="2:16" ht="30" customHeight="1" x14ac:dyDescent="0.15">
      <c r="B39" s="98" t="s">
        <v>171</v>
      </c>
      <c r="C39" s="99"/>
      <c r="D39" s="567">
        <f>基礎情報入力!T40</f>
        <v>0</v>
      </c>
      <c r="E39" s="567"/>
      <c r="F39" s="567"/>
      <c r="G39" s="567"/>
      <c r="H39" s="55"/>
      <c r="I39" s="55"/>
      <c r="J39" s="55"/>
      <c r="K39" s="55"/>
      <c r="L39" s="55"/>
      <c r="M39" s="55"/>
    </row>
    <row r="40" spans="2:16" x14ac:dyDescent="0.15">
      <c r="C40" s="31"/>
      <c r="D40" s="31"/>
      <c r="E40" s="31"/>
      <c r="F40" s="31"/>
      <c r="G40" s="31"/>
      <c r="H40" s="31"/>
      <c r="I40" s="32"/>
      <c r="J40" s="32"/>
      <c r="K40" s="32"/>
      <c r="L40" s="31"/>
    </row>
    <row r="41" spans="2:16" ht="30" customHeight="1" x14ac:dyDescent="0.15">
      <c r="C41" s="499" t="s">
        <v>138</v>
      </c>
      <c r="D41" s="500"/>
      <c r="E41" s="501"/>
      <c r="F41" s="49">
        <f>基礎情報入力!T45</f>
        <v>0</v>
      </c>
      <c r="G41" s="38" t="s">
        <v>26</v>
      </c>
      <c r="H41" s="31"/>
      <c r="I41" s="32"/>
      <c r="J41" s="32"/>
      <c r="K41" s="32"/>
      <c r="L41" s="31"/>
    </row>
    <row r="42" spans="2:16" ht="30" customHeight="1" x14ac:dyDescent="0.15">
      <c r="C42" s="499" t="s">
        <v>235</v>
      </c>
      <c r="D42" s="500"/>
      <c r="E42" s="501"/>
      <c r="F42" s="49">
        <f>基礎情報入力!T46</f>
        <v>0</v>
      </c>
      <c r="G42" s="73" t="s">
        <v>141</v>
      </c>
      <c r="H42" s="31"/>
      <c r="I42" s="32"/>
      <c r="J42" s="32"/>
      <c r="K42" s="32"/>
      <c r="L42" s="31"/>
    </row>
    <row r="43" spans="2:16" ht="30" customHeight="1" x14ac:dyDescent="0.15">
      <c r="C43" s="568" t="s">
        <v>236</v>
      </c>
      <c r="D43" s="568"/>
      <c r="E43" s="568"/>
      <c r="F43" s="39">
        <f>ROUNDDOWN(F41*F42,0)</f>
        <v>0</v>
      </c>
      <c r="G43" s="40" t="s">
        <v>79</v>
      </c>
      <c r="H43" s="51"/>
      <c r="I43" s="51"/>
      <c r="J43" s="42"/>
      <c r="K43" s="42"/>
      <c r="L43" s="54"/>
      <c r="M43" s="54"/>
      <c r="N43" s="54"/>
      <c r="O43" s="56"/>
      <c r="P43" s="56"/>
    </row>
    <row r="44" spans="2:16" ht="30" customHeight="1" x14ac:dyDescent="0.15">
      <c r="C44" s="499" t="s">
        <v>237</v>
      </c>
      <c r="D44" s="500"/>
      <c r="E44" s="501"/>
      <c r="F44" s="151">
        <f>IF(基礎情報入力!T47="無","",IF(基礎情報入力!T47="ネット等による落下防止",13400,IF(基礎情報入力!T47="天井の耐震改修",31000,IF(基礎情報入力!T47="構造計算が必要な天井の耐震改修",70000,0))))-IF(基礎情報入力!T48="是",9200,0)+IF(基礎情報入力!T49&gt;10,FLOOR((基礎情報入力!T49-7),3)*3090,0)</f>
        <v>0</v>
      </c>
      <c r="G44" s="73" t="s">
        <v>140</v>
      </c>
      <c r="H44" s="51"/>
      <c r="I44" s="51"/>
      <c r="J44" s="42"/>
      <c r="K44" s="42"/>
      <c r="L44" s="54"/>
      <c r="M44" s="54"/>
      <c r="N44" s="54"/>
      <c r="O44" s="56"/>
      <c r="P44" s="56"/>
    </row>
    <row r="45" spans="2:16" ht="30" customHeight="1" x14ac:dyDescent="0.15">
      <c r="C45" s="499" t="s">
        <v>238</v>
      </c>
      <c r="D45" s="500"/>
      <c r="E45" s="501"/>
      <c r="F45" s="148">
        <f>基礎情報入力!T50</f>
        <v>0</v>
      </c>
      <c r="G45" s="38" t="s">
        <v>26</v>
      </c>
      <c r="H45" s="51"/>
      <c r="I45" s="51"/>
      <c r="J45" s="42"/>
      <c r="K45" s="42"/>
      <c r="L45" s="54"/>
      <c r="M45" s="54"/>
      <c r="N45" s="54"/>
      <c r="O45" s="56"/>
      <c r="P45" s="56"/>
    </row>
    <row r="46" spans="2:16" s="105" customFormat="1" ht="30" customHeight="1" x14ac:dyDescent="0.15">
      <c r="C46" s="568" t="s">
        <v>239</v>
      </c>
      <c r="D46" s="568"/>
      <c r="E46" s="568"/>
      <c r="F46" s="152">
        <f>ROUNDDOWN(F44*F45,0)</f>
        <v>0</v>
      </c>
      <c r="G46" s="40" t="s">
        <v>49</v>
      </c>
      <c r="H46" s="51"/>
      <c r="I46" s="51"/>
      <c r="J46" s="42"/>
      <c r="K46" s="42"/>
      <c r="L46" s="54"/>
      <c r="M46" s="54"/>
      <c r="N46" s="54"/>
      <c r="O46" s="56"/>
      <c r="P46" s="56"/>
    </row>
    <row r="47" spans="2:16" s="105" customFormat="1" ht="30" customHeight="1" x14ac:dyDescent="0.15">
      <c r="C47" s="499" t="s">
        <v>240</v>
      </c>
      <c r="D47" s="500"/>
      <c r="E47" s="501"/>
      <c r="F47" s="153">
        <f>IF(基礎情報入力!T51="有",6500,0)-IF(F46&gt;0,1300,0)</f>
        <v>0</v>
      </c>
      <c r="G47" s="73" t="s">
        <v>140</v>
      </c>
      <c r="H47" s="51"/>
      <c r="I47" s="51"/>
      <c r="J47" s="42"/>
      <c r="K47" s="42"/>
      <c r="L47" s="54"/>
      <c r="M47" s="54"/>
      <c r="N47" s="54"/>
      <c r="O47" s="56"/>
      <c r="P47" s="56"/>
    </row>
    <row r="48" spans="2:16" s="105" customFormat="1" ht="30" customHeight="1" x14ac:dyDescent="0.15">
      <c r="C48" s="499" t="s">
        <v>241</v>
      </c>
      <c r="D48" s="500"/>
      <c r="E48" s="501"/>
      <c r="F48" s="152">
        <f>ROUNDDOWN(F41*F47,0)</f>
        <v>0</v>
      </c>
      <c r="G48" s="73" t="s">
        <v>49</v>
      </c>
      <c r="H48" s="51"/>
      <c r="I48" s="51"/>
      <c r="J48" s="42"/>
      <c r="K48" s="42"/>
      <c r="L48" s="54"/>
      <c r="M48" s="54"/>
      <c r="N48" s="54"/>
      <c r="O48" s="56"/>
      <c r="P48" s="56"/>
    </row>
    <row r="49" spans="2:16" s="105" customFormat="1" ht="30" customHeight="1" x14ac:dyDescent="0.15">
      <c r="C49" s="142" t="s">
        <v>242</v>
      </c>
      <c r="D49" s="143"/>
      <c r="E49" s="144"/>
      <c r="F49" s="148">
        <f>F43+F46+F48</f>
        <v>0</v>
      </c>
      <c r="G49" s="40" t="s">
        <v>49</v>
      </c>
      <c r="H49" s="51"/>
      <c r="I49" s="51"/>
      <c r="J49" s="42"/>
      <c r="K49" s="42"/>
      <c r="L49" s="54"/>
      <c r="M49" s="54"/>
      <c r="N49" s="54"/>
      <c r="O49" s="56"/>
      <c r="P49" s="56"/>
    </row>
    <row r="50" spans="2:16" s="105" customFormat="1" ht="30" customHeight="1" x14ac:dyDescent="0.15">
      <c r="C50" s="145"/>
      <c r="D50" s="143"/>
      <c r="E50" s="143"/>
      <c r="F50" s="149"/>
      <c r="G50" s="150"/>
      <c r="H50" s="51"/>
      <c r="I50" s="51"/>
      <c r="J50" s="42"/>
      <c r="K50" s="42"/>
      <c r="L50" s="54"/>
      <c r="M50" s="54"/>
      <c r="N50" s="54"/>
      <c r="O50" s="56"/>
      <c r="P50" s="56"/>
    </row>
    <row r="51" spans="2:16" s="105" customFormat="1" ht="30" customHeight="1" x14ac:dyDescent="0.15">
      <c r="C51" s="569" t="s">
        <v>243</v>
      </c>
      <c r="D51" s="570"/>
      <c r="E51" s="571"/>
      <c r="F51" s="41">
        <f>基礎情報入力!T52</f>
        <v>0</v>
      </c>
      <c r="G51" s="37" t="s">
        <v>49</v>
      </c>
      <c r="H51" s="51"/>
      <c r="I51" s="51"/>
      <c r="J51" s="42"/>
      <c r="K51" s="42"/>
      <c r="L51" s="54"/>
      <c r="M51" s="54"/>
      <c r="N51" s="54"/>
      <c r="O51" s="56"/>
      <c r="P51" s="56"/>
    </row>
    <row r="52" spans="2:16" s="105" customFormat="1" ht="30" customHeight="1" x14ac:dyDescent="0.15">
      <c r="C52" s="145"/>
      <c r="D52" s="143"/>
      <c r="E52" s="143"/>
      <c r="F52" s="149"/>
      <c r="G52" s="150"/>
      <c r="H52" s="51"/>
      <c r="I52" s="51"/>
      <c r="J52" s="42"/>
      <c r="K52" s="42"/>
      <c r="L52" s="54"/>
      <c r="M52" s="54"/>
      <c r="N52" s="54"/>
      <c r="O52" s="56"/>
      <c r="P52" s="56"/>
    </row>
    <row r="53" spans="2:16" s="105" customFormat="1" ht="30" customHeight="1" x14ac:dyDescent="0.15">
      <c r="C53" s="569" t="s">
        <v>244</v>
      </c>
      <c r="D53" s="570"/>
      <c r="E53" s="571"/>
      <c r="F53" s="35">
        <f>IF((F51&lt;=F49),F51,F49)</f>
        <v>0</v>
      </c>
      <c r="G53" s="36" t="s">
        <v>49</v>
      </c>
      <c r="H53" s="51"/>
      <c r="I53" s="51"/>
      <c r="J53" s="42"/>
      <c r="K53" s="42"/>
      <c r="L53" s="54"/>
      <c r="M53" s="54"/>
      <c r="N53" s="54"/>
      <c r="O53" s="56"/>
      <c r="P53" s="56"/>
    </row>
    <row r="54" spans="2:16" ht="30" customHeight="1" x14ac:dyDescent="0.15">
      <c r="C54" s="50"/>
      <c r="D54" s="56"/>
      <c r="E54" s="56"/>
      <c r="F54" s="52"/>
      <c r="G54" s="53"/>
      <c r="H54" s="51"/>
      <c r="I54" s="51"/>
      <c r="J54" s="42"/>
      <c r="K54" s="42"/>
      <c r="L54" s="54"/>
      <c r="M54" s="54"/>
      <c r="N54" s="54"/>
      <c r="O54" s="56"/>
      <c r="P54" s="56"/>
    </row>
    <row r="55" spans="2:16" x14ac:dyDescent="0.15">
      <c r="C55" s="31"/>
      <c r="D55" s="31"/>
      <c r="E55" s="31"/>
      <c r="F55" s="31"/>
      <c r="G55" s="31"/>
      <c r="H55" s="31"/>
      <c r="I55" s="32"/>
      <c r="J55" s="32"/>
      <c r="K55" s="32"/>
      <c r="L55" s="31"/>
    </row>
    <row r="56" spans="2:16" ht="30" customHeight="1" x14ac:dyDescent="0.15">
      <c r="B56" s="98" t="s">
        <v>181</v>
      </c>
      <c r="C56" s="99"/>
      <c r="D56" s="567">
        <f>基礎情報入力!T55</f>
        <v>0</v>
      </c>
      <c r="E56" s="567"/>
      <c r="F56" s="567"/>
      <c r="G56" s="567"/>
      <c r="H56" s="55"/>
      <c r="I56" s="55"/>
      <c r="J56" s="55"/>
      <c r="K56" s="55"/>
      <c r="L56" s="55"/>
      <c r="M56" s="55"/>
    </row>
    <row r="57" spans="2:16" x14ac:dyDescent="0.15">
      <c r="C57" s="31"/>
      <c r="D57" s="31"/>
      <c r="E57" s="31"/>
      <c r="F57" s="31"/>
      <c r="G57" s="31"/>
      <c r="H57" s="31"/>
      <c r="I57" s="32"/>
      <c r="J57" s="32"/>
      <c r="K57" s="32"/>
      <c r="L57" s="31"/>
    </row>
    <row r="58" spans="2:16" ht="30" customHeight="1" x14ac:dyDescent="0.15">
      <c r="C58" s="499" t="s">
        <v>138</v>
      </c>
      <c r="D58" s="500"/>
      <c r="E58" s="501"/>
      <c r="F58" s="49">
        <f>基礎情報入力!T60</f>
        <v>0</v>
      </c>
      <c r="G58" s="38" t="s">
        <v>26</v>
      </c>
      <c r="H58" s="31"/>
      <c r="I58" s="32"/>
      <c r="J58" s="32"/>
      <c r="K58" s="32"/>
      <c r="L58" s="31"/>
    </row>
    <row r="59" spans="2:16" ht="30" customHeight="1" x14ac:dyDescent="0.15">
      <c r="C59" s="499" t="s">
        <v>235</v>
      </c>
      <c r="D59" s="500"/>
      <c r="E59" s="501"/>
      <c r="F59" s="49">
        <f>基礎情報入力!T61</f>
        <v>0</v>
      </c>
      <c r="G59" s="73" t="s">
        <v>141</v>
      </c>
      <c r="H59" s="31"/>
      <c r="I59" s="32"/>
      <c r="J59" s="32"/>
      <c r="K59" s="32"/>
      <c r="L59" s="31"/>
    </row>
    <row r="60" spans="2:16" ht="30" customHeight="1" x14ac:dyDescent="0.15">
      <c r="C60" s="568" t="s">
        <v>236</v>
      </c>
      <c r="D60" s="568"/>
      <c r="E60" s="568"/>
      <c r="F60" s="39">
        <f>ROUNDDOWN(F58*F59,0)</f>
        <v>0</v>
      </c>
      <c r="G60" s="40" t="s">
        <v>79</v>
      </c>
      <c r="H60" s="51"/>
      <c r="I60" s="51"/>
      <c r="J60" s="42"/>
      <c r="K60" s="42"/>
      <c r="L60" s="54"/>
      <c r="M60" s="54"/>
      <c r="N60" s="54"/>
      <c r="O60" s="56"/>
      <c r="P60" s="56"/>
    </row>
    <row r="61" spans="2:16" ht="30" customHeight="1" x14ac:dyDescent="0.15">
      <c r="C61" s="499" t="s">
        <v>237</v>
      </c>
      <c r="D61" s="500"/>
      <c r="E61" s="501"/>
      <c r="F61" s="151">
        <f>IF(基礎情報入力!T62="無","",IF(基礎情報入力!T62="ネット等による落下防止",13400,IF(基礎情報入力!T62="天井の耐震改修",31000,IF(基礎情報入力!T62="構造計算が必要な天井の耐震改修",70000,0))))-IF(基礎情報入力!T63="是",9200,0)+IF(基礎情報入力!T64&gt;10,FLOOR((基礎情報入力!T64-7),3)*3090,0)</f>
        <v>0</v>
      </c>
      <c r="G61" s="73" t="s">
        <v>140</v>
      </c>
      <c r="H61" s="51"/>
      <c r="I61" s="51"/>
      <c r="J61" s="42"/>
      <c r="K61" s="42"/>
      <c r="L61" s="54"/>
      <c r="M61" s="54"/>
      <c r="N61" s="54"/>
      <c r="O61" s="56"/>
      <c r="P61" s="56"/>
    </row>
    <row r="62" spans="2:16" ht="30" customHeight="1" x14ac:dyDescent="0.15">
      <c r="C62" s="499" t="s">
        <v>238</v>
      </c>
      <c r="D62" s="500"/>
      <c r="E62" s="501"/>
      <c r="F62" s="148">
        <f>基礎情報入力!T65</f>
        <v>0</v>
      </c>
      <c r="G62" s="38" t="s">
        <v>26</v>
      </c>
      <c r="H62" s="51"/>
      <c r="I62" s="51"/>
      <c r="J62" s="42"/>
      <c r="K62" s="42"/>
      <c r="L62" s="54"/>
      <c r="M62" s="54"/>
      <c r="N62" s="54"/>
      <c r="O62" s="56"/>
      <c r="P62" s="56"/>
    </row>
    <row r="63" spans="2:16" s="105" customFormat="1" ht="30" customHeight="1" x14ac:dyDescent="0.15">
      <c r="C63" s="568" t="s">
        <v>239</v>
      </c>
      <c r="D63" s="568"/>
      <c r="E63" s="568"/>
      <c r="F63" s="152">
        <f>ROUNDDOWN(F61*F62,0)</f>
        <v>0</v>
      </c>
      <c r="G63" s="40" t="s">
        <v>49</v>
      </c>
      <c r="H63" s="51"/>
      <c r="I63" s="51"/>
      <c r="J63" s="42"/>
      <c r="K63" s="42"/>
      <c r="L63" s="54"/>
      <c r="M63" s="54"/>
      <c r="N63" s="54"/>
      <c r="O63" s="56"/>
      <c r="P63" s="56"/>
    </row>
    <row r="64" spans="2:16" s="105" customFormat="1" ht="30" customHeight="1" x14ac:dyDescent="0.15">
      <c r="C64" s="499" t="s">
        <v>240</v>
      </c>
      <c r="D64" s="500"/>
      <c r="E64" s="501"/>
      <c r="F64" s="153">
        <f>IF(基礎情報入力!T66="有",6500,0)-IF(F63&gt;0,1300,0)</f>
        <v>0</v>
      </c>
      <c r="G64" s="73" t="s">
        <v>140</v>
      </c>
      <c r="H64" s="51"/>
      <c r="I64" s="51"/>
      <c r="J64" s="42"/>
      <c r="K64" s="42"/>
      <c r="L64" s="54"/>
      <c r="M64" s="54"/>
      <c r="N64" s="54"/>
      <c r="O64" s="56"/>
      <c r="P64" s="56"/>
    </row>
    <row r="65" spans="2:16" s="105" customFormat="1" ht="30" customHeight="1" x14ac:dyDescent="0.15">
      <c r="C65" s="499" t="s">
        <v>241</v>
      </c>
      <c r="D65" s="500"/>
      <c r="E65" s="501"/>
      <c r="F65" s="152">
        <f>ROUNDDOWN(F58*F64,0)</f>
        <v>0</v>
      </c>
      <c r="G65" s="73" t="s">
        <v>49</v>
      </c>
      <c r="H65" s="51"/>
      <c r="I65" s="51"/>
      <c r="J65" s="42"/>
      <c r="K65" s="42"/>
      <c r="L65" s="54"/>
      <c r="M65" s="54"/>
      <c r="N65" s="54"/>
      <c r="O65" s="56"/>
      <c r="P65" s="56"/>
    </row>
    <row r="66" spans="2:16" s="105" customFormat="1" ht="30" customHeight="1" x14ac:dyDescent="0.15">
      <c r="C66" s="142" t="s">
        <v>242</v>
      </c>
      <c r="D66" s="143"/>
      <c r="E66" s="144"/>
      <c r="F66" s="148">
        <f>F60+F63+F65</f>
        <v>0</v>
      </c>
      <c r="G66" s="40" t="s">
        <v>49</v>
      </c>
      <c r="H66" s="51"/>
      <c r="I66" s="51"/>
      <c r="J66" s="42"/>
      <c r="K66" s="42"/>
      <c r="L66" s="54"/>
      <c r="M66" s="54"/>
      <c r="N66" s="54"/>
      <c r="O66" s="56"/>
      <c r="P66" s="56"/>
    </row>
    <row r="67" spans="2:16" s="105" customFormat="1" ht="30" customHeight="1" x14ac:dyDescent="0.15">
      <c r="C67" s="145"/>
      <c r="D67" s="143"/>
      <c r="E67" s="143"/>
      <c r="F67" s="149"/>
      <c r="G67" s="150"/>
      <c r="H67" s="51"/>
      <c r="I67" s="51"/>
      <c r="J67" s="42"/>
      <c r="K67" s="42"/>
      <c r="L67" s="54"/>
      <c r="M67" s="54"/>
      <c r="N67" s="54"/>
      <c r="O67" s="56"/>
      <c r="P67" s="56"/>
    </row>
    <row r="68" spans="2:16" s="105" customFormat="1" ht="30" customHeight="1" x14ac:dyDescent="0.15">
      <c r="C68" s="569" t="s">
        <v>243</v>
      </c>
      <c r="D68" s="570"/>
      <c r="E68" s="571"/>
      <c r="F68" s="41">
        <f>基礎情報入力!T67</f>
        <v>0</v>
      </c>
      <c r="G68" s="37" t="s">
        <v>49</v>
      </c>
      <c r="H68" s="51"/>
      <c r="I68" s="51"/>
      <c r="J68" s="42"/>
      <c r="K68" s="42"/>
      <c r="L68" s="54"/>
      <c r="M68" s="54"/>
      <c r="N68" s="54"/>
      <c r="O68" s="56"/>
      <c r="P68" s="56"/>
    </row>
    <row r="69" spans="2:16" s="105" customFormat="1" ht="30" customHeight="1" x14ac:dyDescent="0.15">
      <c r="C69" s="145"/>
      <c r="D69" s="143"/>
      <c r="E69" s="143"/>
      <c r="F69" s="149"/>
      <c r="G69" s="150"/>
      <c r="H69" s="51"/>
      <c r="I69" s="51"/>
      <c r="J69" s="42"/>
      <c r="K69" s="42"/>
      <c r="L69" s="54"/>
      <c r="M69" s="54"/>
      <c r="N69" s="54"/>
      <c r="O69" s="56"/>
      <c r="P69" s="56"/>
    </row>
    <row r="70" spans="2:16" s="105" customFormat="1" ht="30" customHeight="1" x14ac:dyDescent="0.15">
      <c r="C70" s="569" t="s">
        <v>244</v>
      </c>
      <c r="D70" s="570"/>
      <c r="E70" s="571"/>
      <c r="F70" s="35">
        <f>IF((F68&lt;=F66),F68,F66)</f>
        <v>0</v>
      </c>
      <c r="G70" s="36" t="s">
        <v>49</v>
      </c>
      <c r="H70" s="51"/>
      <c r="I70" s="51"/>
      <c r="J70" s="42"/>
      <c r="K70" s="42"/>
      <c r="L70" s="54"/>
      <c r="M70" s="54"/>
      <c r="N70" s="54"/>
      <c r="O70" s="56"/>
      <c r="P70" s="56"/>
    </row>
    <row r="71" spans="2:16" ht="30" customHeight="1" x14ac:dyDescent="0.15">
      <c r="C71" s="50"/>
      <c r="D71" s="56"/>
      <c r="E71" s="56"/>
      <c r="F71" s="52"/>
      <c r="G71" s="53"/>
      <c r="H71" s="51"/>
      <c r="I71" s="51"/>
      <c r="J71" s="42"/>
      <c r="K71" s="42"/>
      <c r="L71" s="54"/>
      <c r="M71" s="54"/>
      <c r="N71" s="54"/>
      <c r="O71" s="56"/>
      <c r="P71" s="56"/>
    </row>
    <row r="72" spans="2:16" x14ac:dyDescent="0.15">
      <c r="C72" s="31"/>
      <c r="D72" s="31"/>
      <c r="E72" s="31"/>
      <c r="F72" s="31"/>
      <c r="G72" s="31"/>
      <c r="H72" s="31"/>
      <c r="I72" s="32"/>
      <c r="J72" s="32"/>
      <c r="K72" s="32"/>
      <c r="L72" s="31"/>
    </row>
    <row r="73" spans="2:16" ht="30" customHeight="1" x14ac:dyDescent="0.15">
      <c r="B73" s="98" t="s">
        <v>173</v>
      </c>
      <c r="C73" s="99"/>
      <c r="D73" s="567">
        <f>基礎情報入力!T70</f>
        <v>0</v>
      </c>
      <c r="E73" s="567"/>
      <c r="F73" s="567"/>
      <c r="G73" s="567"/>
      <c r="H73" s="55"/>
      <c r="I73" s="55"/>
      <c r="J73" s="55"/>
      <c r="K73" s="55"/>
      <c r="L73" s="55"/>
      <c r="M73" s="55"/>
    </row>
    <row r="74" spans="2:16" x14ac:dyDescent="0.15">
      <c r="C74" s="31"/>
      <c r="D74" s="31"/>
      <c r="E74" s="31"/>
      <c r="F74" s="31"/>
      <c r="G74" s="31"/>
      <c r="H74" s="31"/>
      <c r="I74" s="32"/>
      <c r="J74" s="32"/>
      <c r="K74" s="32"/>
      <c r="L74" s="31"/>
    </row>
    <row r="75" spans="2:16" ht="30" customHeight="1" x14ac:dyDescent="0.15">
      <c r="C75" s="499" t="s">
        <v>138</v>
      </c>
      <c r="D75" s="500"/>
      <c r="E75" s="501"/>
      <c r="F75" s="49">
        <f>基礎情報入力!T75</f>
        <v>0</v>
      </c>
      <c r="G75" s="38" t="s">
        <v>26</v>
      </c>
      <c r="H75" s="31"/>
      <c r="I75" s="32"/>
      <c r="J75" s="32"/>
      <c r="K75" s="32"/>
      <c r="L75" s="31"/>
    </row>
    <row r="76" spans="2:16" ht="30" customHeight="1" x14ac:dyDescent="0.15">
      <c r="C76" s="499" t="s">
        <v>235</v>
      </c>
      <c r="D76" s="500"/>
      <c r="E76" s="501"/>
      <c r="F76" s="49">
        <f>基礎情報入力!T76</f>
        <v>0</v>
      </c>
      <c r="G76" s="73" t="s">
        <v>141</v>
      </c>
      <c r="H76" s="31"/>
      <c r="I76" s="32"/>
      <c r="J76" s="32"/>
      <c r="K76" s="32"/>
      <c r="L76" s="31"/>
    </row>
    <row r="77" spans="2:16" ht="30" customHeight="1" x14ac:dyDescent="0.15">
      <c r="C77" s="568" t="s">
        <v>236</v>
      </c>
      <c r="D77" s="568"/>
      <c r="E77" s="568"/>
      <c r="F77" s="39">
        <f>ROUNDDOWN(F75*F76,0)</f>
        <v>0</v>
      </c>
      <c r="G77" s="40" t="s">
        <v>79</v>
      </c>
      <c r="H77" s="51"/>
      <c r="I77" s="51"/>
      <c r="J77" s="42"/>
      <c r="K77" s="42"/>
      <c r="L77" s="54"/>
      <c r="M77" s="54"/>
      <c r="N77" s="54"/>
      <c r="O77" s="56"/>
      <c r="P77" s="56"/>
    </row>
    <row r="78" spans="2:16" ht="30" customHeight="1" x14ac:dyDescent="0.15">
      <c r="C78" s="499" t="s">
        <v>237</v>
      </c>
      <c r="D78" s="500"/>
      <c r="E78" s="501"/>
      <c r="F78" s="151">
        <f>IF(基礎情報入力!T77="無","",IF(基礎情報入力!T77="ネット等による落下防止",13400,IF(基礎情報入力!T77="天井の耐震改修",31000,IF(基礎情報入力!T77="構造計算が必要な天井の耐震改修",70000,0))))-IF(基礎情報入力!T78="是",9200,0)+IF(基礎情報入力!T79&gt;10,FLOOR((基礎情報入力!T79-7),3)*3090,0)</f>
        <v>0</v>
      </c>
      <c r="G78" s="73" t="s">
        <v>140</v>
      </c>
      <c r="H78" s="51"/>
      <c r="I78" s="51"/>
      <c r="J78" s="42"/>
      <c r="K78" s="42"/>
      <c r="L78" s="54"/>
      <c r="M78" s="54"/>
      <c r="N78" s="54"/>
      <c r="O78" s="56"/>
      <c r="P78" s="56"/>
    </row>
    <row r="79" spans="2:16" ht="30" customHeight="1" x14ac:dyDescent="0.15">
      <c r="C79" s="499" t="s">
        <v>238</v>
      </c>
      <c r="D79" s="500"/>
      <c r="E79" s="501"/>
      <c r="F79" s="148">
        <f>基礎情報入力!T80</f>
        <v>0</v>
      </c>
      <c r="G79" s="38" t="s">
        <v>26</v>
      </c>
      <c r="H79" s="51"/>
      <c r="I79" s="51"/>
      <c r="J79" s="42"/>
      <c r="K79" s="42"/>
      <c r="L79" s="54"/>
      <c r="M79" s="54"/>
      <c r="N79" s="54"/>
      <c r="O79" s="56"/>
      <c r="P79" s="56"/>
    </row>
    <row r="80" spans="2:16" s="105" customFormat="1" ht="30" customHeight="1" x14ac:dyDescent="0.15">
      <c r="C80" s="568" t="s">
        <v>239</v>
      </c>
      <c r="D80" s="568"/>
      <c r="E80" s="568"/>
      <c r="F80" s="152">
        <f>ROUNDDOWN(F78*F79,0)</f>
        <v>0</v>
      </c>
      <c r="G80" s="40" t="s">
        <v>49</v>
      </c>
      <c r="H80" s="51"/>
      <c r="I80" s="51"/>
      <c r="J80" s="42"/>
      <c r="K80" s="42"/>
      <c r="L80" s="54"/>
      <c r="M80" s="54"/>
      <c r="N80" s="54"/>
      <c r="O80" s="56"/>
      <c r="P80" s="56"/>
    </row>
    <row r="81" spans="2:16" s="105" customFormat="1" ht="30" customHeight="1" x14ac:dyDescent="0.15">
      <c r="C81" s="499" t="s">
        <v>240</v>
      </c>
      <c r="D81" s="500"/>
      <c r="E81" s="501"/>
      <c r="F81" s="153">
        <f>IF(基礎情報入力!T81="有",6500,0)-IF(F80&gt;0,1300,0)</f>
        <v>0</v>
      </c>
      <c r="G81" s="73" t="s">
        <v>140</v>
      </c>
      <c r="H81" s="51"/>
      <c r="I81" s="51"/>
      <c r="J81" s="42"/>
      <c r="K81" s="42"/>
      <c r="L81" s="54"/>
      <c r="M81" s="54"/>
      <c r="N81" s="54"/>
      <c r="O81" s="56"/>
      <c r="P81" s="56"/>
    </row>
    <row r="82" spans="2:16" s="105" customFormat="1" ht="30" customHeight="1" x14ac:dyDescent="0.15">
      <c r="C82" s="499" t="s">
        <v>241</v>
      </c>
      <c r="D82" s="500"/>
      <c r="E82" s="501"/>
      <c r="F82" s="152">
        <f>ROUNDDOWN(F75*F81,0)</f>
        <v>0</v>
      </c>
      <c r="G82" s="73" t="s">
        <v>49</v>
      </c>
      <c r="H82" s="51"/>
      <c r="I82" s="51"/>
      <c r="J82" s="42"/>
      <c r="K82" s="42"/>
      <c r="L82" s="54"/>
      <c r="M82" s="54"/>
      <c r="N82" s="54"/>
      <c r="O82" s="56"/>
      <c r="P82" s="56"/>
    </row>
    <row r="83" spans="2:16" s="105" customFormat="1" ht="30" customHeight="1" x14ac:dyDescent="0.15">
      <c r="C83" s="142" t="s">
        <v>242</v>
      </c>
      <c r="D83" s="143"/>
      <c r="E83" s="144"/>
      <c r="F83" s="148">
        <f>F77+F80+F82</f>
        <v>0</v>
      </c>
      <c r="G83" s="40" t="s">
        <v>49</v>
      </c>
      <c r="H83" s="51"/>
      <c r="I83" s="51"/>
      <c r="J83" s="42"/>
      <c r="K83" s="42"/>
      <c r="L83" s="54"/>
      <c r="M83" s="54"/>
      <c r="N83" s="54"/>
      <c r="O83" s="56"/>
      <c r="P83" s="56"/>
    </row>
    <row r="84" spans="2:16" s="105" customFormat="1" ht="30" customHeight="1" x14ac:dyDescent="0.15">
      <c r="C84" s="145"/>
      <c r="D84" s="143"/>
      <c r="E84" s="143"/>
      <c r="F84" s="149"/>
      <c r="G84" s="150"/>
      <c r="H84" s="51"/>
      <c r="I84" s="51"/>
      <c r="J84" s="42"/>
      <c r="K84" s="42"/>
      <c r="L84" s="54"/>
      <c r="M84" s="54"/>
      <c r="N84" s="54"/>
      <c r="O84" s="56"/>
      <c r="P84" s="56"/>
    </row>
    <row r="85" spans="2:16" s="105" customFormat="1" ht="30" customHeight="1" x14ac:dyDescent="0.15">
      <c r="C85" s="569" t="s">
        <v>243</v>
      </c>
      <c r="D85" s="570"/>
      <c r="E85" s="571"/>
      <c r="F85" s="41">
        <f>基礎情報入力!T82</f>
        <v>0</v>
      </c>
      <c r="G85" s="37" t="s">
        <v>49</v>
      </c>
      <c r="H85" s="51"/>
      <c r="I85" s="51"/>
      <c r="J85" s="42"/>
      <c r="K85" s="42"/>
      <c r="L85" s="54"/>
      <c r="M85" s="54"/>
      <c r="N85" s="54"/>
      <c r="O85" s="56"/>
      <c r="P85" s="56"/>
    </row>
    <row r="86" spans="2:16" s="105" customFormat="1" ht="30" customHeight="1" x14ac:dyDescent="0.15">
      <c r="C86" s="145"/>
      <c r="D86" s="143"/>
      <c r="E86" s="143"/>
      <c r="F86" s="149"/>
      <c r="G86" s="150"/>
      <c r="H86" s="51"/>
      <c r="I86" s="51"/>
      <c r="J86" s="42"/>
      <c r="K86" s="42"/>
      <c r="L86" s="54"/>
      <c r="M86" s="54"/>
      <c r="N86" s="54"/>
      <c r="O86" s="56"/>
      <c r="P86" s="56"/>
    </row>
    <row r="87" spans="2:16" s="105" customFormat="1" ht="30" customHeight="1" x14ac:dyDescent="0.15">
      <c r="C87" s="569" t="s">
        <v>244</v>
      </c>
      <c r="D87" s="570"/>
      <c r="E87" s="571"/>
      <c r="F87" s="35">
        <f>IF((F85&lt;=F83),F85,F83)</f>
        <v>0</v>
      </c>
      <c r="G87" s="36" t="s">
        <v>49</v>
      </c>
      <c r="H87" s="51"/>
      <c r="I87" s="51"/>
      <c r="J87" s="42"/>
      <c r="K87" s="42"/>
      <c r="L87" s="54"/>
      <c r="M87" s="54"/>
      <c r="N87" s="54"/>
      <c r="O87" s="56"/>
      <c r="P87" s="56"/>
    </row>
    <row r="88" spans="2:16" ht="30" customHeight="1" x14ac:dyDescent="0.15">
      <c r="C88" s="50"/>
      <c r="D88" s="56"/>
      <c r="E88" s="56"/>
      <c r="F88" s="52"/>
      <c r="G88" s="53"/>
      <c r="H88" s="51"/>
      <c r="I88" s="51"/>
      <c r="J88" s="42"/>
      <c r="K88" s="42"/>
      <c r="L88" s="54"/>
      <c r="M88" s="54"/>
      <c r="N88" s="54"/>
      <c r="O88" s="56"/>
      <c r="P88" s="56"/>
    </row>
    <row r="89" spans="2:16" x14ac:dyDescent="0.15">
      <c r="C89" s="31"/>
      <c r="D89" s="31"/>
      <c r="E89" s="31"/>
      <c r="F89" s="31"/>
      <c r="G89" s="31"/>
      <c r="H89" s="31"/>
      <c r="I89" s="32"/>
      <c r="J89" s="32"/>
      <c r="K89" s="32"/>
      <c r="L89" s="31"/>
    </row>
    <row r="90" spans="2:16" ht="30" customHeight="1" x14ac:dyDescent="0.15">
      <c r="B90" s="98" t="s">
        <v>174</v>
      </c>
      <c r="C90" s="99"/>
      <c r="D90" s="567">
        <f>基礎情報入力!T85</f>
        <v>0</v>
      </c>
      <c r="E90" s="567"/>
      <c r="F90" s="567"/>
      <c r="G90" s="567"/>
      <c r="H90" s="55"/>
      <c r="I90" s="55"/>
      <c r="J90" s="55"/>
      <c r="K90" s="55"/>
      <c r="L90" s="55"/>
      <c r="M90" s="55"/>
    </row>
    <row r="91" spans="2:16" x14ac:dyDescent="0.15">
      <c r="C91" s="31"/>
      <c r="D91" s="31"/>
      <c r="E91" s="31"/>
      <c r="F91" s="31"/>
      <c r="G91" s="31"/>
      <c r="H91" s="31"/>
      <c r="I91" s="32"/>
      <c r="J91" s="32"/>
      <c r="K91" s="32"/>
      <c r="L91" s="31"/>
    </row>
    <row r="92" spans="2:16" ht="30" customHeight="1" x14ac:dyDescent="0.15">
      <c r="C92" s="499" t="s">
        <v>138</v>
      </c>
      <c r="D92" s="500"/>
      <c r="E92" s="501"/>
      <c r="F92" s="49">
        <f>基礎情報入力!T90</f>
        <v>0</v>
      </c>
      <c r="G92" s="38" t="s">
        <v>26</v>
      </c>
      <c r="H92" s="31"/>
      <c r="I92" s="32"/>
      <c r="J92" s="32"/>
      <c r="K92" s="32"/>
      <c r="L92" s="31"/>
    </row>
    <row r="93" spans="2:16" ht="30" customHeight="1" x14ac:dyDescent="0.15">
      <c r="C93" s="499" t="s">
        <v>235</v>
      </c>
      <c r="D93" s="500"/>
      <c r="E93" s="501"/>
      <c r="F93" s="49">
        <f>基礎情報入力!T91</f>
        <v>0</v>
      </c>
      <c r="G93" s="73" t="s">
        <v>141</v>
      </c>
      <c r="H93" s="31"/>
      <c r="I93" s="32"/>
      <c r="J93" s="32"/>
      <c r="K93" s="32"/>
      <c r="L93" s="31"/>
    </row>
    <row r="94" spans="2:16" ht="30" customHeight="1" x14ac:dyDescent="0.15">
      <c r="C94" s="568" t="s">
        <v>236</v>
      </c>
      <c r="D94" s="568"/>
      <c r="E94" s="568"/>
      <c r="F94" s="39">
        <f>ROUNDDOWN(F92*F93,0)</f>
        <v>0</v>
      </c>
      <c r="G94" s="40" t="s">
        <v>79</v>
      </c>
      <c r="H94" s="51"/>
      <c r="I94" s="51"/>
      <c r="J94" s="42"/>
      <c r="K94" s="42"/>
      <c r="L94" s="54"/>
      <c r="M94" s="54"/>
      <c r="N94" s="54"/>
      <c r="O94" s="56"/>
      <c r="P94" s="56"/>
    </row>
    <row r="95" spans="2:16" ht="30" customHeight="1" x14ac:dyDescent="0.15">
      <c r="C95" s="499" t="s">
        <v>237</v>
      </c>
      <c r="D95" s="500"/>
      <c r="E95" s="501"/>
      <c r="F95" s="151">
        <f>IF(基礎情報入力!T92="無","",IF(基礎情報入力!T92="ネット等による落下防止",13400,IF(基礎情報入力!T92="天井の耐震改修",31000,IF(基礎情報入力!T92="構造計算が必要な天井の耐震改修",70000,0))))-IF(基礎情報入力!T93="是",9200,0)+IF(基礎情報入力!T94&gt;10,FLOOR((基礎情報入力!T94-7),3)*3090,0)</f>
        <v>0</v>
      </c>
      <c r="G95" s="73" t="s">
        <v>140</v>
      </c>
      <c r="H95" s="51"/>
      <c r="I95" s="51"/>
      <c r="J95" s="42"/>
      <c r="K95" s="42"/>
      <c r="L95" s="54"/>
      <c r="M95" s="54"/>
      <c r="N95" s="54"/>
      <c r="O95" s="56"/>
      <c r="P95" s="56"/>
    </row>
    <row r="96" spans="2:16" ht="30" customHeight="1" x14ac:dyDescent="0.15">
      <c r="C96" s="499" t="s">
        <v>238</v>
      </c>
      <c r="D96" s="500"/>
      <c r="E96" s="501"/>
      <c r="F96" s="148">
        <f>基礎情報入力!T95</f>
        <v>0</v>
      </c>
      <c r="G96" s="38" t="s">
        <v>26</v>
      </c>
      <c r="H96" s="51"/>
      <c r="I96" s="51"/>
      <c r="J96" s="42"/>
      <c r="K96" s="42"/>
      <c r="L96" s="54"/>
      <c r="M96" s="54"/>
      <c r="N96" s="54"/>
      <c r="O96" s="56"/>
      <c r="P96" s="56"/>
    </row>
    <row r="97" spans="2:16" s="105" customFormat="1" ht="30" customHeight="1" x14ac:dyDescent="0.15">
      <c r="C97" s="568" t="s">
        <v>239</v>
      </c>
      <c r="D97" s="568"/>
      <c r="E97" s="568"/>
      <c r="F97" s="152">
        <f>ROUNDDOWN(F95*F96,0)</f>
        <v>0</v>
      </c>
      <c r="G97" s="40" t="s">
        <v>49</v>
      </c>
      <c r="H97" s="51"/>
      <c r="I97" s="51"/>
      <c r="J97" s="42"/>
      <c r="K97" s="42"/>
      <c r="L97" s="54"/>
      <c r="M97" s="54"/>
      <c r="N97" s="54"/>
      <c r="O97" s="56"/>
      <c r="P97" s="56"/>
    </row>
    <row r="98" spans="2:16" s="105" customFormat="1" ht="30" customHeight="1" x14ac:dyDescent="0.15">
      <c r="C98" s="499" t="s">
        <v>240</v>
      </c>
      <c r="D98" s="500"/>
      <c r="E98" s="501"/>
      <c r="F98" s="153">
        <f>IF(基礎情報入力!T96="有",6500,0)-IF(F97&gt;0,1300,0)</f>
        <v>0</v>
      </c>
      <c r="G98" s="73" t="s">
        <v>140</v>
      </c>
      <c r="H98" s="51"/>
      <c r="I98" s="51"/>
      <c r="J98" s="42"/>
      <c r="K98" s="42"/>
      <c r="L98" s="54"/>
      <c r="M98" s="54"/>
      <c r="N98" s="54"/>
      <c r="O98" s="56"/>
      <c r="P98" s="56"/>
    </row>
    <row r="99" spans="2:16" s="105" customFormat="1" ht="30" customHeight="1" x14ac:dyDescent="0.15">
      <c r="C99" s="499" t="s">
        <v>241</v>
      </c>
      <c r="D99" s="500"/>
      <c r="E99" s="501"/>
      <c r="F99" s="152">
        <f>ROUNDDOWN(F92*F98,0)</f>
        <v>0</v>
      </c>
      <c r="G99" s="73" t="s">
        <v>49</v>
      </c>
      <c r="H99" s="51"/>
      <c r="I99" s="51"/>
      <c r="J99" s="42"/>
      <c r="K99" s="42"/>
      <c r="L99" s="54"/>
      <c r="M99" s="54"/>
      <c r="N99" s="54"/>
      <c r="O99" s="56"/>
      <c r="P99" s="56"/>
    </row>
    <row r="100" spans="2:16" s="105" customFormat="1" ht="30" customHeight="1" x14ac:dyDescent="0.15">
      <c r="C100" s="142" t="s">
        <v>242</v>
      </c>
      <c r="D100" s="143"/>
      <c r="E100" s="144"/>
      <c r="F100" s="148">
        <f>F94+F97+F99</f>
        <v>0</v>
      </c>
      <c r="G100" s="40" t="s">
        <v>49</v>
      </c>
      <c r="H100" s="51"/>
      <c r="I100" s="51"/>
      <c r="J100" s="42"/>
      <c r="K100" s="42"/>
      <c r="L100" s="54"/>
      <c r="M100" s="54"/>
      <c r="N100" s="54"/>
      <c r="O100" s="56"/>
      <c r="P100" s="56"/>
    </row>
    <row r="101" spans="2:16" s="105" customFormat="1" ht="30" customHeight="1" x14ac:dyDescent="0.15">
      <c r="C101" s="145"/>
      <c r="D101" s="143"/>
      <c r="E101" s="143"/>
      <c r="F101" s="149"/>
      <c r="G101" s="150"/>
      <c r="H101" s="51"/>
      <c r="I101" s="51"/>
      <c r="J101" s="42"/>
      <c r="K101" s="42"/>
      <c r="L101" s="54"/>
      <c r="M101" s="54"/>
      <c r="N101" s="54"/>
      <c r="O101" s="56"/>
      <c r="P101" s="56"/>
    </row>
    <row r="102" spans="2:16" s="105" customFormat="1" ht="30" customHeight="1" x14ac:dyDescent="0.15">
      <c r="C102" s="569" t="s">
        <v>243</v>
      </c>
      <c r="D102" s="570"/>
      <c r="E102" s="571"/>
      <c r="F102" s="41">
        <f>基礎情報入力!T97</f>
        <v>0</v>
      </c>
      <c r="G102" s="37" t="s">
        <v>49</v>
      </c>
      <c r="H102" s="51"/>
      <c r="I102" s="51"/>
      <c r="J102" s="42"/>
      <c r="K102" s="42"/>
      <c r="L102" s="54"/>
      <c r="M102" s="54"/>
      <c r="N102" s="54"/>
      <c r="O102" s="56"/>
      <c r="P102" s="56"/>
    </row>
    <row r="103" spans="2:16" s="105" customFormat="1" ht="30" customHeight="1" x14ac:dyDescent="0.15">
      <c r="C103" s="145"/>
      <c r="D103" s="143"/>
      <c r="E103" s="143"/>
      <c r="F103" s="149"/>
      <c r="G103" s="150"/>
      <c r="H103" s="51"/>
      <c r="I103" s="51"/>
      <c r="J103" s="42"/>
      <c r="K103" s="42"/>
      <c r="L103" s="54"/>
      <c r="M103" s="54"/>
      <c r="N103" s="54"/>
      <c r="O103" s="56"/>
      <c r="P103" s="56"/>
    </row>
    <row r="104" spans="2:16" s="105" customFormat="1" ht="30" customHeight="1" x14ac:dyDescent="0.15">
      <c r="C104" s="569" t="s">
        <v>244</v>
      </c>
      <c r="D104" s="570"/>
      <c r="E104" s="571"/>
      <c r="F104" s="35">
        <f>IF((F102&lt;=F100),F102,F100)</f>
        <v>0</v>
      </c>
      <c r="G104" s="36" t="s">
        <v>49</v>
      </c>
      <c r="H104" s="51"/>
      <c r="I104" s="51"/>
      <c r="J104" s="42"/>
      <c r="K104" s="42"/>
      <c r="L104" s="54"/>
      <c r="M104" s="54"/>
      <c r="N104" s="54"/>
      <c r="O104" s="56"/>
      <c r="P104" s="56"/>
    </row>
    <row r="105" spans="2:16" ht="30" customHeight="1" x14ac:dyDescent="0.15">
      <c r="C105" s="50"/>
      <c r="D105" s="56"/>
      <c r="E105" s="56"/>
      <c r="F105" s="52"/>
      <c r="G105" s="53"/>
      <c r="H105" s="51"/>
      <c r="I105" s="51"/>
      <c r="J105" s="42"/>
      <c r="K105" s="42"/>
      <c r="L105" s="54"/>
      <c r="M105" s="54"/>
      <c r="N105" s="54"/>
      <c r="O105" s="56"/>
      <c r="P105" s="56"/>
    </row>
    <row r="106" spans="2:16" x14ac:dyDescent="0.15">
      <c r="C106" s="31"/>
      <c r="D106" s="31"/>
      <c r="E106" s="31"/>
      <c r="F106" s="31"/>
      <c r="G106" s="31"/>
      <c r="H106" s="31"/>
      <c r="I106" s="32"/>
      <c r="J106" s="32"/>
      <c r="K106" s="32"/>
      <c r="L106" s="31"/>
    </row>
    <row r="107" spans="2:16" ht="30" customHeight="1" x14ac:dyDescent="0.15">
      <c r="B107" s="98" t="s">
        <v>182</v>
      </c>
      <c r="C107" s="99"/>
      <c r="D107" s="567">
        <f>基礎情報入力!T100</f>
        <v>0</v>
      </c>
      <c r="E107" s="567"/>
      <c r="F107" s="567"/>
      <c r="G107" s="567"/>
      <c r="H107" s="55"/>
      <c r="I107" s="55"/>
      <c r="J107" s="55"/>
      <c r="K107" s="55"/>
      <c r="L107" s="55"/>
      <c r="M107" s="55"/>
    </row>
    <row r="108" spans="2:16" x14ac:dyDescent="0.15">
      <c r="C108" s="31"/>
      <c r="D108" s="31"/>
      <c r="E108" s="31"/>
      <c r="F108" s="31"/>
      <c r="G108" s="31"/>
      <c r="H108" s="31"/>
      <c r="I108" s="32"/>
      <c r="J108" s="32"/>
      <c r="K108" s="32"/>
      <c r="L108" s="31"/>
    </row>
    <row r="109" spans="2:16" ht="30" customHeight="1" x14ac:dyDescent="0.15">
      <c r="C109" s="499" t="s">
        <v>138</v>
      </c>
      <c r="D109" s="500"/>
      <c r="E109" s="501"/>
      <c r="F109" s="49">
        <f>基礎情報入力!T105</f>
        <v>0</v>
      </c>
      <c r="G109" s="38" t="s">
        <v>26</v>
      </c>
      <c r="H109" s="31"/>
      <c r="I109" s="32"/>
      <c r="J109" s="32"/>
      <c r="K109" s="32"/>
      <c r="L109" s="31"/>
    </row>
    <row r="110" spans="2:16" ht="30" customHeight="1" x14ac:dyDescent="0.15">
      <c r="C110" s="499" t="s">
        <v>235</v>
      </c>
      <c r="D110" s="500"/>
      <c r="E110" s="501"/>
      <c r="F110" s="49">
        <f>基礎情報入力!T106</f>
        <v>0</v>
      </c>
      <c r="G110" s="73" t="s">
        <v>141</v>
      </c>
      <c r="H110" s="31"/>
      <c r="I110" s="32"/>
      <c r="J110" s="32"/>
      <c r="K110" s="32"/>
      <c r="L110" s="31"/>
    </row>
    <row r="111" spans="2:16" ht="30" customHeight="1" x14ac:dyDescent="0.15">
      <c r="C111" s="568" t="s">
        <v>236</v>
      </c>
      <c r="D111" s="568"/>
      <c r="E111" s="568"/>
      <c r="F111" s="39">
        <f>ROUNDDOWN(F109*F110,0)</f>
        <v>0</v>
      </c>
      <c r="G111" s="40" t="s">
        <v>79</v>
      </c>
      <c r="H111" s="51"/>
      <c r="I111" s="51"/>
      <c r="J111" s="42"/>
      <c r="K111" s="42"/>
      <c r="L111" s="54"/>
      <c r="M111" s="54"/>
      <c r="N111" s="54"/>
      <c r="O111" s="56"/>
      <c r="P111" s="56"/>
    </row>
    <row r="112" spans="2:16" ht="30" customHeight="1" x14ac:dyDescent="0.15">
      <c r="C112" s="499" t="s">
        <v>237</v>
      </c>
      <c r="D112" s="500"/>
      <c r="E112" s="501"/>
      <c r="F112" s="151">
        <f>IF(基礎情報入力!T107="無","",IF(基礎情報入力!T107="ネット等による落下防止",13400,IF(基礎情報入力!T107="天井の耐震改修",31000,IF(基礎情報入力!T107="構造計算が必要な天井の耐震改修",70000,0))))-IF(基礎情報入力!T108="是",9200,0)+IF(基礎情報入力!T109&gt;10,FLOOR((基礎情報入力!T109-7),3)*3090,0)</f>
        <v>0</v>
      </c>
      <c r="G112" s="73" t="s">
        <v>140</v>
      </c>
      <c r="H112" s="51"/>
      <c r="I112" s="51"/>
      <c r="J112" s="42"/>
      <c r="K112" s="42"/>
      <c r="L112" s="54"/>
      <c r="M112" s="54"/>
      <c r="N112" s="54"/>
      <c r="O112" s="56"/>
      <c r="P112" s="56"/>
    </row>
    <row r="113" spans="2:16" ht="30" customHeight="1" x14ac:dyDescent="0.15">
      <c r="C113" s="499" t="s">
        <v>238</v>
      </c>
      <c r="D113" s="500"/>
      <c r="E113" s="501"/>
      <c r="F113" s="148">
        <f>基礎情報入力!T110</f>
        <v>0</v>
      </c>
      <c r="G113" s="38" t="s">
        <v>26</v>
      </c>
      <c r="H113" s="51"/>
      <c r="I113" s="51"/>
      <c r="J113" s="42"/>
      <c r="K113" s="42"/>
      <c r="L113" s="54"/>
      <c r="M113" s="54"/>
      <c r="N113" s="54"/>
      <c r="O113" s="56"/>
      <c r="P113" s="56"/>
    </row>
    <row r="114" spans="2:16" s="105" customFormat="1" ht="30" customHeight="1" x14ac:dyDescent="0.15">
      <c r="C114" s="568" t="s">
        <v>239</v>
      </c>
      <c r="D114" s="568"/>
      <c r="E114" s="568"/>
      <c r="F114" s="152">
        <f>ROUNDDOWN(F112*F113,0)</f>
        <v>0</v>
      </c>
      <c r="G114" s="40" t="s">
        <v>49</v>
      </c>
      <c r="H114" s="51"/>
      <c r="I114" s="51"/>
      <c r="J114" s="42"/>
      <c r="K114" s="42"/>
      <c r="L114" s="54"/>
      <c r="M114" s="54"/>
      <c r="N114" s="54"/>
      <c r="O114" s="56"/>
      <c r="P114" s="56"/>
    </row>
    <row r="115" spans="2:16" s="105" customFormat="1" ht="30" customHeight="1" x14ac:dyDescent="0.15">
      <c r="C115" s="499" t="s">
        <v>240</v>
      </c>
      <c r="D115" s="500"/>
      <c r="E115" s="501"/>
      <c r="F115" s="153">
        <f>IF(基礎情報入力!T111="有",6500,0)-IF(F114&gt;0,1300,0)</f>
        <v>0</v>
      </c>
      <c r="G115" s="73" t="s">
        <v>140</v>
      </c>
      <c r="H115" s="51"/>
      <c r="I115" s="51"/>
      <c r="J115" s="42"/>
      <c r="K115" s="42"/>
      <c r="L115" s="54"/>
      <c r="M115" s="54"/>
      <c r="N115" s="54"/>
      <c r="O115" s="56"/>
      <c r="P115" s="56"/>
    </row>
    <row r="116" spans="2:16" s="105" customFormat="1" ht="30" customHeight="1" x14ac:dyDescent="0.15">
      <c r="C116" s="499" t="s">
        <v>241</v>
      </c>
      <c r="D116" s="500"/>
      <c r="E116" s="501"/>
      <c r="F116" s="152">
        <f>ROUNDDOWN(F109*F115,0)</f>
        <v>0</v>
      </c>
      <c r="G116" s="73" t="s">
        <v>49</v>
      </c>
      <c r="H116" s="51"/>
      <c r="I116" s="51"/>
      <c r="J116" s="42"/>
      <c r="K116" s="42"/>
      <c r="L116" s="54"/>
      <c r="M116" s="54"/>
      <c r="N116" s="54"/>
      <c r="O116" s="56"/>
      <c r="P116" s="56"/>
    </row>
    <row r="117" spans="2:16" s="105" customFormat="1" ht="30" customHeight="1" x14ac:dyDescent="0.15">
      <c r="C117" s="142" t="s">
        <v>242</v>
      </c>
      <c r="D117" s="143"/>
      <c r="E117" s="144"/>
      <c r="F117" s="148">
        <f>F111+F114+F116</f>
        <v>0</v>
      </c>
      <c r="G117" s="40" t="s">
        <v>49</v>
      </c>
      <c r="H117" s="51"/>
      <c r="I117" s="51"/>
      <c r="J117" s="42"/>
      <c r="K117" s="42"/>
      <c r="L117" s="54"/>
      <c r="M117" s="54"/>
      <c r="N117" s="54"/>
      <c r="O117" s="56"/>
      <c r="P117" s="56"/>
    </row>
    <row r="118" spans="2:16" s="105" customFormat="1" ht="30" customHeight="1" x14ac:dyDescent="0.15">
      <c r="C118" s="145"/>
      <c r="D118" s="143"/>
      <c r="E118" s="143"/>
      <c r="F118" s="149"/>
      <c r="G118" s="150"/>
      <c r="H118" s="51"/>
      <c r="I118" s="51"/>
      <c r="J118" s="42"/>
      <c r="K118" s="42"/>
      <c r="L118" s="54"/>
      <c r="M118" s="54"/>
      <c r="N118" s="54"/>
      <c r="O118" s="56"/>
      <c r="P118" s="56"/>
    </row>
    <row r="119" spans="2:16" s="105" customFormat="1" ht="30" customHeight="1" x14ac:dyDescent="0.15">
      <c r="C119" s="569" t="s">
        <v>243</v>
      </c>
      <c r="D119" s="570"/>
      <c r="E119" s="571"/>
      <c r="F119" s="41">
        <f>基礎情報入力!T112</f>
        <v>0</v>
      </c>
      <c r="G119" s="37" t="s">
        <v>49</v>
      </c>
      <c r="H119" s="51"/>
      <c r="I119" s="51"/>
      <c r="J119" s="42"/>
      <c r="K119" s="42"/>
      <c r="L119" s="54"/>
      <c r="M119" s="54"/>
      <c r="N119" s="54"/>
      <c r="O119" s="56"/>
      <c r="P119" s="56"/>
    </row>
    <row r="120" spans="2:16" s="105" customFormat="1" ht="30" customHeight="1" x14ac:dyDescent="0.15">
      <c r="C120" s="145"/>
      <c r="D120" s="143"/>
      <c r="E120" s="143"/>
      <c r="F120" s="149"/>
      <c r="G120" s="150"/>
      <c r="H120" s="51"/>
      <c r="I120" s="51"/>
      <c r="J120" s="42"/>
      <c r="K120" s="42"/>
      <c r="L120" s="54"/>
      <c r="M120" s="54"/>
      <c r="N120" s="54"/>
      <c r="O120" s="56"/>
      <c r="P120" s="56"/>
    </row>
    <row r="121" spans="2:16" s="105" customFormat="1" ht="30" customHeight="1" x14ac:dyDescent="0.15">
      <c r="C121" s="569" t="s">
        <v>244</v>
      </c>
      <c r="D121" s="570"/>
      <c r="E121" s="571"/>
      <c r="F121" s="35">
        <f>IF((F119&lt;=F117),F119,F117)</f>
        <v>0</v>
      </c>
      <c r="G121" s="36" t="s">
        <v>49</v>
      </c>
      <c r="H121" s="51"/>
      <c r="I121" s="51"/>
      <c r="J121" s="42"/>
      <c r="K121" s="42"/>
      <c r="L121" s="54"/>
      <c r="M121" s="54"/>
      <c r="N121" s="54"/>
      <c r="O121" s="56"/>
      <c r="P121" s="56"/>
    </row>
    <row r="122" spans="2:16" ht="30" customHeight="1" x14ac:dyDescent="0.15">
      <c r="C122" s="50"/>
      <c r="D122" s="56"/>
      <c r="E122" s="56"/>
      <c r="F122" s="52"/>
      <c r="G122" s="53"/>
      <c r="H122" s="51"/>
      <c r="I122" s="51"/>
      <c r="J122" s="42"/>
      <c r="K122" s="42"/>
      <c r="L122" s="54"/>
      <c r="M122" s="54"/>
      <c r="N122" s="54"/>
      <c r="O122" s="56"/>
      <c r="P122" s="56"/>
    </row>
    <row r="123" spans="2:16" x14ac:dyDescent="0.15">
      <c r="C123" s="31"/>
      <c r="D123" s="31"/>
      <c r="E123" s="31"/>
      <c r="F123" s="31"/>
      <c r="G123" s="31"/>
      <c r="H123" s="31"/>
      <c r="I123" s="32"/>
      <c r="J123" s="32"/>
      <c r="K123" s="32"/>
      <c r="L123" s="31"/>
    </row>
    <row r="124" spans="2:16" ht="30" customHeight="1" x14ac:dyDescent="0.15">
      <c r="B124" s="98" t="s">
        <v>176</v>
      </c>
      <c r="C124" s="99"/>
      <c r="D124" s="567">
        <f>基礎情報入力!T115</f>
        <v>0</v>
      </c>
      <c r="E124" s="567"/>
      <c r="F124" s="567"/>
      <c r="G124" s="567"/>
      <c r="H124" s="55"/>
      <c r="I124" s="55"/>
      <c r="J124" s="55"/>
      <c r="K124" s="55"/>
      <c r="L124" s="55"/>
      <c r="M124" s="55"/>
    </row>
    <row r="125" spans="2:16" x14ac:dyDescent="0.15">
      <c r="C125" s="31"/>
      <c r="D125" s="31"/>
      <c r="E125" s="31"/>
      <c r="F125" s="31"/>
      <c r="G125" s="31"/>
      <c r="H125" s="31"/>
      <c r="I125" s="32"/>
      <c r="J125" s="32"/>
      <c r="K125" s="32"/>
      <c r="L125" s="31"/>
    </row>
    <row r="126" spans="2:16" ht="30" customHeight="1" x14ac:dyDescent="0.15">
      <c r="C126" s="499" t="s">
        <v>138</v>
      </c>
      <c r="D126" s="500"/>
      <c r="E126" s="501"/>
      <c r="F126" s="49">
        <f>基礎情報入力!T120</f>
        <v>0</v>
      </c>
      <c r="G126" s="38" t="s">
        <v>26</v>
      </c>
      <c r="H126" s="31"/>
      <c r="I126" s="32"/>
      <c r="J126" s="32"/>
      <c r="K126" s="32"/>
      <c r="L126" s="31"/>
    </row>
    <row r="127" spans="2:16" ht="30" customHeight="1" x14ac:dyDescent="0.15">
      <c r="C127" s="499" t="s">
        <v>235</v>
      </c>
      <c r="D127" s="500"/>
      <c r="E127" s="501"/>
      <c r="F127" s="49">
        <f>基礎情報入力!T121</f>
        <v>0</v>
      </c>
      <c r="G127" s="73" t="s">
        <v>141</v>
      </c>
      <c r="H127" s="31"/>
      <c r="I127" s="32"/>
      <c r="J127" s="32"/>
      <c r="K127" s="32"/>
      <c r="L127" s="31"/>
    </row>
    <row r="128" spans="2:16" ht="30" customHeight="1" x14ac:dyDescent="0.15">
      <c r="C128" s="568" t="s">
        <v>236</v>
      </c>
      <c r="D128" s="568"/>
      <c r="E128" s="568"/>
      <c r="F128" s="39">
        <f>ROUNDDOWN(F126*F127,0)</f>
        <v>0</v>
      </c>
      <c r="G128" s="40" t="s">
        <v>79</v>
      </c>
      <c r="H128" s="51"/>
      <c r="I128" s="51"/>
      <c r="J128" s="42"/>
      <c r="K128" s="42"/>
      <c r="L128" s="54"/>
      <c r="M128" s="54"/>
      <c r="N128" s="54"/>
      <c r="O128" s="56"/>
      <c r="P128" s="56"/>
    </row>
    <row r="129" spans="2:16" ht="30" customHeight="1" x14ac:dyDescent="0.15">
      <c r="C129" s="499" t="s">
        <v>237</v>
      </c>
      <c r="D129" s="500"/>
      <c r="E129" s="501"/>
      <c r="F129" s="151">
        <f>IF(基礎情報入力!T122="無","",IF(基礎情報入力!T122="ネット等による落下防止",13400,IF(基礎情報入力!T122="天井の耐震改修",31000,IF(基礎情報入力!T122="構造計算が必要な天井の耐震改修",70000,0))))-IF(基礎情報入力!T123="是",9200,0)+IF(基礎情報入力!T124&gt;10,FLOOR((基礎情報入力!T124-7),3)*3090,0)</f>
        <v>0</v>
      </c>
      <c r="G129" s="73" t="s">
        <v>140</v>
      </c>
      <c r="H129" s="51"/>
      <c r="I129" s="51"/>
      <c r="J129" s="42"/>
      <c r="K129" s="42"/>
      <c r="L129" s="54"/>
      <c r="M129" s="54"/>
      <c r="N129" s="54"/>
      <c r="O129" s="56"/>
      <c r="P129" s="56"/>
    </row>
    <row r="130" spans="2:16" ht="30" customHeight="1" x14ac:dyDescent="0.15">
      <c r="C130" s="499" t="s">
        <v>238</v>
      </c>
      <c r="D130" s="500"/>
      <c r="E130" s="501"/>
      <c r="F130" s="148">
        <f>基礎情報入力!T125</f>
        <v>0</v>
      </c>
      <c r="G130" s="38" t="s">
        <v>26</v>
      </c>
      <c r="H130" s="51"/>
      <c r="I130" s="51"/>
      <c r="J130" s="42"/>
      <c r="K130" s="42"/>
      <c r="L130" s="54"/>
      <c r="M130" s="54"/>
      <c r="N130" s="54"/>
      <c r="O130" s="56"/>
      <c r="P130" s="56"/>
    </row>
    <row r="131" spans="2:16" s="105" customFormat="1" ht="30" customHeight="1" x14ac:dyDescent="0.15">
      <c r="C131" s="568" t="s">
        <v>239</v>
      </c>
      <c r="D131" s="568"/>
      <c r="E131" s="568"/>
      <c r="F131" s="152">
        <f>ROUNDDOWN(F129*F130,0)</f>
        <v>0</v>
      </c>
      <c r="G131" s="40" t="s">
        <v>49</v>
      </c>
      <c r="H131" s="51"/>
      <c r="I131" s="51"/>
      <c r="J131" s="42"/>
      <c r="K131" s="42"/>
      <c r="L131" s="54"/>
      <c r="M131" s="54"/>
      <c r="N131" s="54"/>
      <c r="O131" s="56"/>
      <c r="P131" s="56"/>
    </row>
    <row r="132" spans="2:16" s="105" customFormat="1" ht="30" customHeight="1" x14ac:dyDescent="0.15">
      <c r="C132" s="499" t="s">
        <v>240</v>
      </c>
      <c r="D132" s="500"/>
      <c r="E132" s="501"/>
      <c r="F132" s="153">
        <f>IF(基礎情報入力!T126="有",6500,0)-IF(F131&gt;0,1300,0)</f>
        <v>0</v>
      </c>
      <c r="G132" s="73" t="s">
        <v>140</v>
      </c>
      <c r="H132" s="51"/>
      <c r="I132" s="51"/>
      <c r="J132" s="42"/>
      <c r="K132" s="42"/>
      <c r="L132" s="54"/>
      <c r="M132" s="54"/>
      <c r="N132" s="54"/>
      <c r="O132" s="56"/>
      <c r="P132" s="56"/>
    </row>
    <row r="133" spans="2:16" s="105" customFormat="1" ht="30" customHeight="1" x14ac:dyDescent="0.15">
      <c r="C133" s="499" t="s">
        <v>241</v>
      </c>
      <c r="D133" s="500"/>
      <c r="E133" s="501"/>
      <c r="F133" s="152">
        <f>ROUNDDOWN(F126*F132,0)</f>
        <v>0</v>
      </c>
      <c r="G133" s="73" t="s">
        <v>49</v>
      </c>
      <c r="H133" s="51"/>
      <c r="I133" s="51"/>
      <c r="J133" s="42"/>
      <c r="K133" s="42"/>
      <c r="L133" s="54"/>
      <c r="M133" s="54"/>
      <c r="N133" s="54"/>
      <c r="O133" s="56"/>
      <c r="P133" s="56"/>
    </row>
    <row r="134" spans="2:16" s="105" customFormat="1" ht="30" customHeight="1" x14ac:dyDescent="0.15">
      <c r="C134" s="142" t="s">
        <v>242</v>
      </c>
      <c r="D134" s="143"/>
      <c r="E134" s="144"/>
      <c r="F134" s="148">
        <f>F128+F131+F133</f>
        <v>0</v>
      </c>
      <c r="G134" s="40" t="s">
        <v>49</v>
      </c>
      <c r="H134" s="51"/>
      <c r="I134" s="51"/>
      <c r="J134" s="42"/>
      <c r="K134" s="42"/>
      <c r="L134" s="54"/>
      <c r="M134" s="54"/>
      <c r="N134" s="54"/>
      <c r="O134" s="56"/>
      <c r="P134" s="56"/>
    </row>
    <row r="135" spans="2:16" s="105" customFormat="1" ht="30" customHeight="1" x14ac:dyDescent="0.15">
      <c r="C135" s="145"/>
      <c r="D135" s="143"/>
      <c r="E135" s="143"/>
      <c r="F135" s="149"/>
      <c r="G135" s="150"/>
      <c r="H135" s="51"/>
      <c r="I135" s="51"/>
      <c r="J135" s="42"/>
      <c r="K135" s="42"/>
      <c r="L135" s="54"/>
      <c r="M135" s="54"/>
      <c r="N135" s="54"/>
      <c r="O135" s="56"/>
      <c r="P135" s="56"/>
    </row>
    <row r="136" spans="2:16" s="105" customFormat="1" ht="30" customHeight="1" x14ac:dyDescent="0.15">
      <c r="C136" s="569" t="s">
        <v>243</v>
      </c>
      <c r="D136" s="570"/>
      <c r="E136" s="571"/>
      <c r="F136" s="41">
        <f>基礎情報入力!T127</f>
        <v>0</v>
      </c>
      <c r="G136" s="37" t="s">
        <v>49</v>
      </c>
      <c r="H136" s="51"/>
      <c r="I136" s="51"/>
      <c r="J136" s="42"/>
      <c r="K136" s="42"/>
      <c r="L136" s="54"/>
      <c r="M136" s="54"/>
      <c r="N136" s="54"/>
      <c r="O136" s="56"/>
      <c r="P136" s="56"/>
    </row>
    <row r="137" spans="2:16" s="105" customFormat="1" ht="30" customHeight="1" x14ac:dyDescent="0.15">
      <c r="C137" s="145"/>
      <c r="D137" s="143"/>
      <c r="E137" s="143"/>
      <c r="F137" s="149"/>
      <c r="G137" s="150"/>
      <c r="H137" s="51"/>
      <c r="I137" s="51"/>
      <c r="J137" s="42"/>
      <c r="K137" s="42"/>
      <c r="L137" s="54"/>
      <c r="M137" s="54"/>
      <c r="N137" s="54"/>
      <c r="O137" s="56"/>
      <c r="P137" s="56"/>
    </row>
    <row r="138" spans="2:16" s="105" customFormat="1" ht="30" customHeight="1" x14ac:dyDescent="0.15">
      <c r="C138" s="569" t="s">
        <v>244</v>
      </c>
      <c r="D138" s="570"/>
      <c r="E138" s="571"/>
      <c r="F138" s="35">
        <f>IF((F136&lt;=F134),F136,F134)</f>
        <v>0</v>
      </c>
      <c r="G138" s="36" t="s">
        <v>49</v>
      </c>
      <c r="H138" s="51"/>
      <c r="I138" s="51"/>
      <c r="J138" s="42"/>
      <c r="K138" s="42"/>
      <c r="L138" s="54"/>
      <c r="M138" s="54"/>
      <c r="N138" s="54"/>
      <c r="O138" s="56"/>
      <c r="P138" s="56"/>
    </row>
    <row r="139" spans="2:16" ht="30" customHeight="1" x14ac:dyDescent="0.15">
      <c r="C139" s="50"/>
      <c r="D139" s="56"/>
      <c r="E139" s="56"/>
      <c r="F139" s="52"/>
      <c r="G139" s="53"/>
      <c r="H139" s="51"/>
      <c r="I139" s="51"/>
      <c r="J139" s="42"/>
      <c r="K139" s="42"/>
      <c r="L139" s="54"/>
      <c r="M139" s="54"/>
      <c r="N139" s="54"/>
      <c r="O139" s="56"/>
      <c r="P139" s="56"/>
    </row>
    <row r="140" spans="2:16" x14ac:dyDescent="0.15">
      <c r="C140" s="31"/>
      <c r="D140" s="31"/>
      <c r="E140" s="31"/>
      <c r="F140" s="31"/>
      <c r="G140" s="31"/>
      <c r="H140" s="31"/>
      <c r="I140" s="32"/>
      <c r="J140" s="32"/>
      <c r="K140" s="32"/>
      <c r="L140" s="31"/>
    </row>
    <row r="141" spans="2:16" ht="30" customHeight="1" x14ac:dyDescent="0.15">
      <c r="B141" s="98" t="s">
        <v>177</v>
      </c>
      <c r="C141" s="99"/>
      <c r="D141" s="567">
        <f>基礎情報入力!T130</f>
        <v>0</v>
      </c>
      <c r="E141" s="567"/>
      <c r="F141" s="567"/>
      <c r="G141" s="567"/>
      <c r="H141" s="55"/>
      <c r="I141" s="55"/>
      <c r="J141" s="55"/>
      <c r="K141" s="55"/>
      <c r="L141" s="55"/>
      <c r="M141" s="55"/>
    </row>
    <row r="142" spans="2:16" x14ac:dyDescent="0.15">
      <c r="C142" s="31"/>
      <c r="D142" s="31"/>
      <c r="E142" s="31"/>
      <c r="F142" s="31"/>
      <c r="G142" s="31"/>
      <c r="H142" s="31"/>
      <c r="I142" s="32"/>
      <c r="J142" s="32"/>
      <c r="K142" s="32"/>
      <c r="L142" s="31"/>
    </row>
    <row r="143" spans="2:16" ht="30" customHeight="1" x14ac:dyDescent="0.15">
      <c r="C143" s="499" t="s">
        <v>138</v>
      </c>
      <c r="D143" s="500"/>
      <c r="E143" s="501"/>
      <c r="F143" s="49">
        <f>基礎情報入力!T135</f>
        <v>0</v>
      </c>
      <c r="G143" s="38" t="s">
        <v>26</v>
      </c>
      <c r="H143" s="31"/>
      <c r="I143" s="32"/>
      <c r="J143" s="32"/>
      <c r="K143" s="32"/>
      <c r="L143" s="31"/>
    </row>
    <row r="144" spans="2:16" ht="30" customHeight="1" x14ac:dyDescent="0.15">
      <c r="C144" s="499" t="s">
        <v>235</v>
      </c>
      <c r="D144" s="500"/>
      <c r="E144" s="501"/>
      <c r="F144" s="49">
        <f>基礎情報入力!T136</f>
        <v>0</v>
      </c>
      <c r="G144" s="73" t="s">
        <v>141</v>
      </c>
      <c r="H144" s="31"/>
      <c r="I144" s="32"/>
      <c r="J144" s="32"/>
      <c r="K144" s="32"/>
      <c r="L144" s="31"/>
    </row>
    <row r="145" spans="2:16" ht="30" customHeight="1" x14ac:dyDescent="0.15">
      <c r="C145" s="568" t="s">
        <v>236</v>
      </c>
      <c r="D145" s="568"/>
      <c r="E145" s="568"/>
      <c r="F145" s="39">
        <f>ROUNDDOWN(F143*F144,0)</f>
        <v>0</v>
      </c>
      <c r="G145" s="40" t="s">
        <v>79</v>
      </c>
      <c r="H145" s="51"/>
      <c r="I145" s="51"/>
      <c r="J145" s="42"/>
      <c r="K145" s="42"/>
      <c r="L145" s="54"/>
      <c r="M145" s="54"/>
      <c r="N145" s="54"/>
      <c r="O145" s="56"/>
      <c r="P145" s="56"/>
    </row>
    <row r="146" spans="2:16" ht="30" customHeight="1" x14ac:dyDescent="0.15">
      <c r="C146" s="499" t="s">
        <v>237</v>
      </c>
      <c r="D146" s="500"/>
      <c r="E146" s="501"/>
      <c r="F146" s="151">
        <f>IF(基礎情報入力!T137="無","",IF(基礎情報入力!T137="ネット等による落下防止",13400,IF(基礎情報入力!T137="天井の耐震改修",31000,IF(基礎情報入力!T137="構造計算が必要な天井の耐震改修",70000,0))))-IF(基礎情報入力!T138="是",9200,0)+IF(基礎情報入力!T139&gt;10,FLOOR((基礎情報入力!T139-7),3)*3090,0)</f>
        <v>0</v>
      </c>
      <c r="G146" s="73" t="s">
        <v>140</v>
      </c>
      <c r="H146" s="51"/>
      <c r="I146" s="51"/>
      <c r="J146" s="42"/>
      <c r="K146" s="42"/>
      <c r="L146" s="54"/>
      <c r="M146" s="54"/>
      <c r="N146" s="54"/>
      <c r="O146" s="56"/>
      <c r="P146" s="56"/>
    </row>
    <row r="147" spans="2:16" ht="30" customHeight="1" x14ac:dyDescent="0.15">
      <c r="C147" s="499" t="s">
        <v>238</v>
      </c>
      <c r="D147" s="500"/>
      <c r="E147" s="501"/>
      <c r="F147" s="148">
        <f>基礎情報入力!T140</f>
        <v>0</v>
      </c>
      <c r="G147" s="38" t="s">
        <v>26</v>
      </c>
      <c r="H147" s="51"/>
      <c r="I147" s="51"/>
      <c r="J147" s="42"/>
      <c r="K147" s="42"/>
      <c r="L147" s="54"/>
      <c r="M147" s="54"/>
      <c r="N147" s="54"/>
      <c r="O147" s="56"/>
      <c r="P147" s="56"/>
    </row>
    <row r="148" spans="2:16" s="105" customFormat="1" ht="30" customHeight="1" x14ac:dyDescent="0.15">
      <c r="C148" s="568" t="s">
        <v>239</v>
      </c>
      <c r="D148" s="568"/>
      <c r="E148" s="568"/>
      <c r="F148" s="152">
        <f>ROUNDDOWN(F146*F147,0)</f>
        <v>0</v>
      </c>
      <c r="G148" s="40" t="s">
        <v>49</v>
      </c>
      <c r="H148" s="51"/>
      <c r="I148" s="51"/>
      <c r="J148" s="42"/>
      <c r="K148" s="42"/>
      <c r="L148" s="54"/>
      <c r="M148" s="54"/>
      <c r="N148" s="54"/>
      <c r="O148" s="56"/>
      <c r="P148" s="56"/>
    </row>
    <row r="149" spans="2:16" s="105" customFormat="1" ht="30" customHeight="1" x14ac:dyDescent="0.15">
      <c r="C149" s="499" t="s">
        <v>240</v>
      </c>
      <c r="D149" s="500"/>
      <c r="E149" s="501"/>
      <c r="F149" s="153">
        <f>IF(基礎情報入力!T141="有",6500,0)-IF(F148&gt;0,1300,0)</f>
        <v>0</v>
      </c>
      <c r="G149" s="73" t="s">
        <v>140</v>
      </c>
      <c r="H149" s="51"/>
      <c r="I149" s="51"/>
      <c r="J149" s="42"/>
      <c r="K149" s="42"/>
      <c r="L149" s="54"/>
      <c r="M149" s="54"/>
      <c r="N149" s="54"/>
      <c r="O149" s="56"/>
      <c r="P149" s="56"/>
    </row>
    <row r="150" spans="2:16" s="105" customFormat="1" ht="30" customHeight="1" x14ac:dyDescent="0.15">
      <c r="C150" s="499" t="s">
        <v>241</v>
      </c>
      <c r="D150" s="500"/>
      <c r="E150" s="501"/>
      <c r="F150" s="152">
        <f>ROUNDDOWN(F143*F149,0)</f>
        <v>0</v>
      </c>
      <c r="G150" s="73" t="s">
        <v>49</v>
      </c>
      <c r="H150" s="51"/>
      <c r="I150" s="51"/>
      <c r="J150" s="42"/>
      <c r="K150" s="42"/>
      <c r="L150" s="54"/>
      <c r="M150" s="54"/>
      <c r="N150" s="54"/>
      <c r="O150" s="56"/>
      <c r="P150" s="56"/>
    </row>
    <row r="151" spans="2:16" s="105" customFormat="1" ht="30" customHeight="1" x14ac:dyDescent="0.15">
      <c r="C151" s="142" t="s">
        <v>242</v>
      </c>
      <c r="D151" s="143"/>
      <c r="E151" s="144"/>
      <c r="F151" s="148">
        <f>F145+F148+F150</f>
        <v>0</v>
      </c>
      <c r="G151" s="40" t="s">
        <v>49</v>
      </c>
      <c r="H151" s="51"/>
      <c r="I151" s="51"/>
      <c r="J151" s="42"/>
      <c r="K151" s="42"/>
      <c r="L151" s="54"/>
      <c r="M151" s="54"/>
      <c r="N151" s="54"/>
      <c r="O151" s="56"/>
      <c r="P151" s="56"/>
    </row>
    <row r="152" spans="2:16" s="105" customFormat="1" ht="30" customHeight="1" x14ac:dyDescent="0.15">
      <c r="C152" s="145"/>
      <c r="D152" s="143"/>
      <c r="E152" s="143"/>
      <c r="F152" s="149"/>
      <c r="G152" s="150"/>
      <c r="H152" s="51"/>
      <c r="I152" s="51"/>
      <c r="J152" s="42"/>
      <c r="K152" s="42"/>
      <c r="L152" s="54"/>
      <c r="M152" s="54"/>
      <c r="N152" s="54"/>
      <c r="O152" s="56"/>
      <c r="P152" s="56"/>
    </row>
    <row r="153" spans="2:16" s="105" customFormat="1" ht="30" customHeight="1" x14ac:dyDescent="0.15">
      <c r="C153" s="569" t="s">
        <v>243</v>
      </c>
      <c r="D153" s="570"/>
      <c r="E153" s="571"/>
      <c r="F153" s="41">
        <f>基礎情報入力!T142</f>
        <v>0</v>
      </c>
      <c r="G153" s="37" t="s">
        <v>49</v>
      </c>
      <c r="H153" s="51"/>
      <c r="I153" s="51"/>
      <c r="J153" s="42"/>
      <c r="K153" s="42"/>
      <c r="L153" s="54"/>
      <c r="M153" s="54"/>
      <c r="N153" s="54"/>
      <c r="O153" s="56"/>
      <c r="P153" s="56"/>
    </row>
    <row r="154" spans="2:16" s="105" customFormat="1" ht="30" customHeight="1" x14ac:dyDescent="0.15">
      <c r="C154" s="145"/>
      <c r="D154" s="143"/>
      <c r="E154" s="143"/>
      <c r="F154" s="149"/>
      <c r="G154" s="150"/>
      <c r="H154" s="51"/>
      <c r="I154" s="51"/>
      <c r="J154" s="42"/>
      <c r="K154" s="42"/>
      <c r="L154" s="54"/>
      <c r="M154" s="54"/>
      <c r="N154" s="54"/>
      <c r="O154" s="56"/>
      <c r="P154" s="56"/>
    </row>
    <row r="155" spans="2:16" s="105" customFormat="1" ht="30" customHeight="1" x14ac:dyDescent="0.15">
      <c r="C155" s="569" t="s">
        <v>244</v>
      </c>
      <c r="D155" s="570"/>
      <c r="E155" s="571"/>
      <c r="F155" s="35">
        <f>IF((F153&lt;=F151),F153,F151)</f>
        <v>0</v>
      </c>
      <c r="G155" s="36" t="s">
        <v>49</v>
      </c>
      <c r="H155" s="51"/>
      <c r="I155" s="51"/>
      <c r="J155" s="42"/>
      <c r="K155" s="42"/>
      <c r="L155" s="54"/>
      <c r="M155" s="54"/>
      <c r="N155" s="54"/>
      <c r="O155" s="56"/>
      <c r="P155" s="56"/>
    </row>
    <row r="156" spans="2:16" ht="30" customHeight="1" x14ac:dyDescent="0.15">
      <c r="C156" s="50"/>
      <c r="D156" s="56"/>
      <c r="E156" s="56"/>
      <c r="F156" s="52"/>
      <c r="G156" s="53"/>
      <c r="H156" s="51"/>
      <c r="I156" s="51"/>
      <c r="J156" s="42"/>
      <c r="K156" s="42"/>
      <c r="L156" s="54"/>
      <c r="M156" s="54"/>
      <c r="N156" s="54"/>
      <c r="O156" s="56"/>
      <c r="P156" s="56"/>
    </row>
    <row r="157" spans="2:16" x14ac:dyDescent="0.15">
      <c r="C157" s="31"/>
      <c r="D157" s="31"/>
      <c r="E157" s="31"/>
      <c r="F157" s="31"/>
      <c r="G157" s="31"/>
      <c r="H157" s="31"/>
      <c r="I157" s="32"/>
      <c r="J157" s="32"/>
      <c r="K157" s="32"/>
      <c r="L157" s="31"/>
    </row>
    <row r="158" spans="2:16" ht="30" customHeight="1" x14ac:dyDescent="0.15">
      <c r="B158" s="98" t="s">
        <v>178</v>
      </c>
      <c r="C158" s="99"/>
      <c r="D158" s="567">
        <f>基礎情報入力!T145</f>
        <v>0</v>
      </c>
      <c r="E158" s="567"/>
      <c r="F158" s="567"/>
      <c r="G158" s="567"/>
      <c r="H158" s="55"/>
      <c r="I158" s="55"/>
      <c r="J158" s="55"/>
      <c r="K158" s="55"/>
      <c r="L158" s="55"/>
      <c r="M158" s="55"/>
    </row>
    <row r="159" spans="2:16" x14ac:dyDescent="0.15">
      <c r="C159" s="31"/>
      <c r="D159" s="31"/>
      <c r="E159" s="31"/>
      <c r="F159" s="31"/>
      <c r="G159" s="31"/>
      <c r="H159" s="31"/>
      <c r="I159" s="32"/>
      <c r="J159" s="32"/>
      <c r="K159" s="32"/>
      <c r="L159" s="31"/>
    </row>
    <row r="160" spans="2:16" ht="30" customHeight="1" x14ac:dyDescent="0.15">
      <c r="C160" s="499" t="s">
        <v>138</v>
      </c>
      <c r="D160" s="500"/>
      <c r="E160" s="501"/>
      <c r="F160" s="49">
        <f>基礎情報入力!T150</f>
        <v>0</v>
      </c>
      <c r="G160" s="38" t="s">
        <v>26</v>
      </c>
      <c r="H160" s="31"/>
      <c r="I160" s="32"/>
      <c r="J160" s="32"/>
      <c r="K160" s="32"/>
      <c r="L160" s="31"/>
    </row>
    <row r="161" spans="1:16" ht="30" customHeight="1" x14ac:dyDescent="0.15">
      <c r="C161" s="499" t="s">
        <v>235</v>
      </c>
      <c r="D161" s="500"/>
      <c r="E161" s="501"/>
      <c r="F161" s="49">
        <f>基礎情報入力!T151</f>
        <v>0</v>
      </c>
      <c r="G161" s="73" t="s">
        <v>141</v>
      </c>
      <c r="H161" s="31"/>
      <c r="I161" s="32"/>
      <c r="J161" s="32"/>
      <c r="K161" s="32"/>
      <c r="L161" s="31"/>
    </row>
    <row r="162" spans="1:16" ht="30" customHeight="1" x14ac:dyDescent="0.15">
      <c r="C162" s="568" t="s">
        <v>236</v>
      </c>
      <c r="D162" s="568"/>
      <c r="E162" s="568"/>
      <c r="F162" s="39">
        <f>ROUNDDOWN(F160*F161,0)</f>
        <v>0</v>
      </c>
      <c r="G162" s="40" t="s">
        <v>79</v>
      </c>
      <c r="H162" s="51"/>
      <c r="I162" s="51"/>
      <c r="J162" s="42"/>
      <c r="K162" s="42"/>
      <c r="L162" s="54"/>
      <c r="M162" s="54"/>
      <c r="N162" s="54"/>
      <c r="O162" s="56"/>
      <c r="P162" s="56"/>
    </row>
    <row r="163" spans="1:16" ht="30" customHeight="1" x14ac:dyDescent="0.15">
      <c r="C163" s="499" t="s">
        <v>237</v>
      </c>
      <c r="D163" s="500"/>
      <c r="E163" s="501"/>
      <c r="F163" s="151">
        <f>IF(基礎情報入力!T152="無","",IF(基礎情報入力!T152="ネット等による落下防止",13400,IF(基礎情報入力!T152="天井の耐震改修",31000,IF(基礎情報入力!T152="構造計算が必要な天井の耐震改修",70000,0))))-IF(基礎情報入力!T153="是",9200,0)+IF(基礎情報入力!T154&gt;10,FLOOR((基礎情報入力!T154-7),3)*3090,0)</f>
        <v>0</v>
      </c>
      <c r="G163" s="73" t="s">
        <v>140</v>
      </c>
      <c r="H163" s="51"/>
      <c r="I163" s="51"/>
      <c r="J163" s="42"/>
      <c r="K163" s="42"/>
      <c r="L163" s="54"/>
      <c r="M163" s="54"/>
      <c r="N163" s="54"/>
      <c r="O163" s="56"/>
      <c r="P163" s="56"/>
    </row>
    <row r="164" spans="1:16" ht="30" customHeight="1" x14ac:dyDescent="0.15">
      <c r="C164" s="499" t="s">
        <v>238</v>
      </c>
      <c r="D164" s="500"/>
      <c r="E164" s="501"/>
      <c r="F164" s="148">
        <f>基礎情報入力!T155</f>
        <v>0</v>
      </c>
      <c r="G164" s="38" t="s">
        <v>26</v>
      </c>
      <c r="H164" s="51"/>
      <c r="I164" s="51"/>
      <c r="J164" s="42"/>
      <c r="K164" s="42"/>
      <c r="L164" s="54"/>
      <c r="M164" s="54"/>
      <c r="N164" s="54"/>
      <c r="O164" s="56"/>
      <c r="P164" s="56"/>
    </row>
    <row r="165" spans="1:16" s="105" customFormat="1" ht="30" customHeight="1" x14ac:dyDescent="0.15">
      <c r="C165" s="568" t="s">
        <v>239</v>
      </c>
      <c r="D165" s="568"/>
      <c r="E165" s="568"/>
      <c r="F165" s="152">
        <f>ROUNDDOWN(F163*F164,0)</f>
        <v>0</v>
      </c>
      <c r="G165" s="40" t="s">
        <v>49</v>
      </c>
      <c r="H165" s="51"/>
      <c r="I165" s="51"/>
      <c r="J165" s="42"/>
      <c r="K165" s="42"/>
      <c r="L165" s="54"/>
      <c r="M165" s="54"/>
      <c r="N165" s="54"/>
      <c r="O165" s="56"/>
      <c r="P165" s="56"/>
    </row>
    <row r="166" spans="1:16" s="105" customFormat="1" ht="30" customHeight="1" x14ac:dyDescent="0.15">
      <c r="C166" s="499" t="s">
        <v>240</v>
      </c>
      <c r="D166" s="500"/>
      <c r="E166" s="501"/>
      <c r="F166" s="153">
        <f>IF(基礎情報入力!T156="有",6500,0)-IF(F165&gt;0,1300,0)</f>
        <v>0</v>
      </c>
      <c r="G166" s="73" t="s">
        <v>140</v>
      </c>
      <c r="H166" s="51"/>
      <c r="I166" s="51"/>
      <c r="J166" s="42"/>
      <c r="K166" s="42"/>
      <c r="L166" s="54"/>
      <c r="M166" s="54"/>
      <c r="N166" s="54"/>
      <c r="O166" s="56"/>
      <c r="P166" s="56"/>
    </row>
    <row r="167" spans="1:16" s="105" customFormat="1" ht="30" customHeight="1" x14ac:dyDescent="0.15">
      <c r="C167" s="499" t="s">
        <v>241</v>
      </c>
      <c r="D167" s="500"/>
      <c r="E167" s="501"/>
      <c r="F167" s="152">
        <f>ROUNDDOWN(F160*F166,0)</f>
        <v>0</v>
      </c>
      <c r="G167" s="73" t="s">
        <v>49</v>
      </c>
      <c r="H167" s="51"/>
      <c r="I167" s="51"/>
      <c r="J167" s="42"/>
      <c r="K167" s="42"/>
      <c r="L167" s="54"/>
      <c r="M167" s="54"/>
      <c r="N167" s="54"/>
      <c r="O167" s="56"/>
      <c r="P167" s="56"/>
    </row>
    <row r="168" spans="1:16" s="105" customFormat="1" ht="30" customHeight="1" x14ac:dyDescent="0.15">
      <c r="C168" s="142" t="s">
        <v>242</v>
      </c>
      <c r="D168" s="143"/>
      <c r="E168" s="144"/>
      <c r="F168" s="148">
        <f>F162+F165+F167</f>
        <v>0</v>
      </c>
      <c r="G168" s="40" t="s">
        <v>49</v>
      </c>
      <c r="H168" s="51"/>
      <c r="I168" s="51"/>
      <c r="J168" s="42"/>
      <c r="K168" s="42"/>
      <c r="L168" s="54"/>
      <c r="M168" s="54"/>
      <c r="N168" s="54"/>
      <c r="O168" s="56"/>
      <c r="P168" s="56"/>
    </row>
    <row r="169" spans="1:16" s="105" customFormat="1" ht="30" customHeight="1" x14ac:dyDescent="0.15">
      <c r="C169" s="145"/>
      <c r="D169" s="143"/>
      <c r="E169" s="143"/>
      <c r="F169" s="149"/>
      <c r="G169" s="150"/>
      <c r="H169" s="51"/>
      <c r="I169" s="51"/>
      <c r="J169" s="42"/>
      <c r="K169" s="42"/>
      <c r="L169" s="54"/>
      <c r="M169" s="54"/>
      <c r="N169" s="54"/>
      <c r="O169" s="56"/>
      <c r="P169" s="56"/>
    </row>
    <row r="170" spans="1:16" s="105" customFormat="1" ht="30" customHeight="1" x14ac:dyDescent="0.15">
      <c r="C170" s="569" t="s">
        <v>243</v>
      </c>
      <c r="D170" s="570"/>
      <c r="E170" s="571"/>
      <c r="F170" s="41">
        <f>基礎情報入力!T157</f>
        <v>0</v>
      </c>
      <c r="G170" s="37" t="s">
        <v>49</v>
      </c>
      <c r="H170" s="51"/>
      <c r="I170" s="51"/>
      <c r="J170" s="42"/>
      <c r="K170" s="42"/>
      <c r="L170" s="54"/>
      <c r="M170" s="54"/>
      <c r="N170" s="54"/>
      <c r="O170" s="56"/>
      <c r="P170" s="56"/>
    </row>
    <row r="171" spans="1:16" s="105" customFormat="1" ht="30" customHeight="1" x14ac:dyDescent="0.15">
      <c r="C171" s="145"/>
      <c r="D171" s="143"/>
      <c r="E171" s="143"/>
      <c r="F171" s="149"/>
      <c r="G171" s="150"/>
      <c r="H171" s="51"/>
      <c r="I171" s="51"/>
      <c r="J171" s="42"/>
      <c r="K171" s="42"/>
      <c r="L171" s="54"/>
      <c r="M171" s="54"/>
      <c r="N171" s="54"/>
      <c r="O171" s="56"/>
      <c r="P171" s="56"/>
    </row>
    <row r="172" spans="1:16" s="105" customFormat="1" ht="30" customHeight="1" x14ac:dyDescent="0.15">
      <c r="C172" s="569" t="s">
        <v>244</v>
      </c>
      <c r="D172" s="570"/>
      <c r="E172" s="571"/>
      <c r="F172" s="35">
        <f>IF((F170&lt;=F168),F170,F168)</f>
        <v>0</v>
      </c>
      <c r="G172" s="36" t="s">
        <v>49</v>
      </c>
      <c r="H172" s="51"/>
      <c r="I172" s="51"/>
      <c r="J172" s="42"/>
      <c r="K172" s="42"/>
      <c r="L172" s="54"/>
      <c r="M172" s="54"/>
      <c r="N172" s="54"/>
      <c r="O172" s="56"/>
      <c r="P172" s="56"/>
    </row>
    <row r="173" spans="1:16" ht="30" customHeight="1" x14ac:dyDescent="0.15">
      <c r="C173" s="50"/>
      <c r="D173" s="56"/>
      <c r="E173" s="56"/>
      <c r="F173" s="52"/>
      <c r="G173" s="53"/>
      <c r="H173" s="51"/>
      <c r="I173" s="51"/>
      <c r="J173" s="42"/>
      <c r="K173" s="42"/>
      <c r="L173" s="54"/>
      <c r="M173" s="54"/>
      <c r="N173" s="54"/>
      <c r="O173" s="56"/>
      <c r="P173" s="56"/>
    </row>
    <row r="174" spans="1:16" ht="30" customHeight="1" x14ac:dyDescent="0.15">
      <c r="A174" s="69" t="s">
        <v>82</v>
      </c>
      <c r="H174" s="31"/>
      <c r="I174" s="31"/>
      <c r="J174" s="31"/>
      <c r="K174" s="31"/>
      <c r="L174" s="31"/>
    </row>
    <row r="175" spans="1:16" ht="15" customHeight="1" x14ac:dyDescent="0.15">
      <c r="B175" s="162" t="s">
        <v>334</v>
      </c>
      <c r="H175" s="31"/>
      <c r="I175" s="31"/>
      <c r="J175" s="31"/>
      <c r="K175" s="31"/>
      <c r="L175" s="31"/>
      <c r="M175" s="162" t="s">
        <v>335</v>
      </c>
    </row>
    <row r="176" spans="1:16" ht="15" customHeight="1" x14ac:dyDescent="0.15">
      <c r="B176" s="70" t="s">
        <v>125</v>
      </c>
      <c r="H176" s="31"/>
      <c r="I176" s="31"/>
      <c r="J176" s="31"/>
      <c r="K176" s="31"/>
      <c r="L176" s="31"/>
      <c r="M176" s="162" t="s">
        <v>336</v>
      </c>
    </row>
    <row r="177" spans="2:12" ht="15" customHeight="1" x14ac:dyDescent="0.15">
      <c r="B177" s="70" t="s">
        <v>126</v>
      </c>
      <c r="H177" s="31"/>
      <c r="I177" s="31"/>
      <c r="J177" s="31"/>
      <c r="K177" s="31"/>
      <c r="L177" s="31"/>
    </row>
    <row r="178" spans="2:12" ht="15" customHeight="1" x14ac:dyDescent="0.15">
      <c r="B178" s="69" t="s">
        <v>84</v>
      </c>
    </row>
    <row r="179" spans="2:12" ht="15" customHeight="1" x14ac:dyDescent="0.15">
      <c r="B179" s="69" t="s">
        <v>85</v>
      </c>
    </row>
    <row r="180" spans="2:12" ht="15" customHeight="1" x14ac:dyDescent="0.15">
      <c r="B180" s="69" t="s">
        <v>86</v>
      </c>
    </row>
    <row r="181" spans="2:12" ht="15" customHeight="1" x14ac:dyDescent="0.15">
      <c r="B181" s="69" t="s">
        <v>87</v>
      </c>
    </row>
    <row r="182" spans="2:12" ht="15" customHeight="1" x14ac:dyDescent="0.15">
      <c r="B182" s="69" t="s">
        <v>88</v>
      </c>
    </row>
  </sheetData>
  <mergeCells count="110">
    <mergeCell ref="C165:E165"/>
    <mergeCell ref="C166:E166"/>
    <mergeCell ref="C167:E167"/>
    <mergeCell ref="C170:E170"/>
    <mergeCell ref="C172:E172"/>
    <mergeCell ref="C136:E136"/>
    <mergeCell ref="C138:E138"/>
    <mergeCell ref="C148:E148"/>
    <mergeCell ref="C149:E149"/>
    <mergeCell ref="C150:E150"/>
    <mergeCell ref="C153:E153"/>
    <mergeCell ref="C164:E164"/>
    <mergeCell ref="C163:E163"/>
    <mergeCell ref="C162:E162"/>
    <mergeCell ref="C161:E161"/>
    <mergeCell ref="C160:E160"/>
    <mergeCell ref="D158:G158"/>
    <mergeCell ref="C132:E132"/>
    <mergeCell ref="C133:E133"/>
    <mergeCell ref="C98:E98"/>
    <mergeCell ref="C99:E99"/>
    <mergeCell ref="C102:E102"/>
    <mergeCell ref="C104:E104"/>
    <mergeCell ref="C114:E114"/>
    <mergeCell ref="C115:E115"/>
    <mergeCell ref="C155:E155"/>
    <mergeCell ref="C147:E147"/>
    <mergeCell ref="C146:E146"/>
    <mergeCell ref="C116:E116"/>
    <mergeCell ref="C119:E119"/>
    <mergeCell ref="C121:E121"/>
    <mergeCell ref="C131:E131"/>
    <mergeCell ref="C75:E75"/>
    <mergeCell ref="D73:G73"/>
    <mergeCell ref="C34:E34"/>
    <mergeCell ref="C36:E36"/>
    <mergeCell ref="C46:E46"/>
    <mergeCell ref="C47:E47"/>
    <mergeCell ref="C48:E48"/>
    <mergeCell ref="C51:E51"/>
    <mergeCell ref="C44:E44"/>
    <mergeCell ref="C43:E43"/>
    <mergeCell ref="C45:E45"/>
    <mergeCell ref="C53:E53"/>
    <mergeCell ref="C63:E63"/>
    <mergeCell ref="C64:E64"/>
    <mergeCell ref="C65:E65"/>
    <mergeCell ref="C68:E68"/>
    <mergeCell ref="C70:E70"/>
    <mergeCell ref="D56:G56"/>
    <mergeCell ref="C80:E80"/>
    <mergeCell ref="C81:E81"/>
    <mergeCell ref="C82:E82"/>
    <mergeCell ref="C85:E85"/>
    <mergeCell ref="C87:E87"/>
    <mergeCell ref="C97:E97"/>
    <mergeCell ref="C96:E96"/>
    <mergeCell ref="C95:E95"/>
    <mergeCell ref="C94:E94"/>
    <mergeCell ref="C93:E93"/>
    <mergeCell ref="C92:E92"/>
    <mergeCell ref="D90:G90"/>
    <mergeCell ref="D5:G5"/>
    <mergeCell ref="D22:G22"/>
    <mergeCell ref="C145:E145"/>
    <mergeCell ref="C144:E144"/>
    <mergeCell ref="C143:E143"/>
    <mergeCell ref="D141:G141"/>
    <mergeCell ref="C130:E130"/>
    <mergeCell ref="C129:E129"/>
    <mergeCell ref="C128:E128"/>
    <mergeCell ref="C127:E127"/>
    <mergeCell ref="C10:E10"/>
    <mergeCell ref="C9:E9"/>
    <mergeCell ref="C126:E126"/>
    <mergeCell ref="D124:G124"/>
    <mergeCell ref="C113:E113"/>
    <mergeCell ref="C112:E112"/>
    <mergeCell ref="C111:E111"/>
    <mergeCell ref="C110:E110"/>
    <mergeCell ref="C109:E109"/>
    <mergeCell ref="D107:G107"/>
    <mergeCell ref="C79:E79"/>
    <mergeCell ref="C78:E78"/>
    <mergeCell ref="C77:E77"/>
    <mergeCell ref="C76:E76"/>
    <mergeCell ref="C7:E7"/>
    <mergeCell ref="C62:E62"/>
    <mergeCell ref="C61:E61"/>
    <mergeCell ref="C60:E60"/>
    <mergeCell ref="C59:E59"/>
    <mergeCell ref="C58:E58"/>
    <mergeCell ref="C11:E11"/>
    <mergeCell ref="C24:E24"/>
    <mergeCell ref="C26:E26"/>
    <mergeCell ref="C27:E27"/>
    <mergeCell ref="C42:E42"/>
    <mergeCell ref="C41:E41"/>
    <mergeCell ref="D39:G39"/>
    <mergeCell ref="C12:E12"/>
    <mergeCell ref="C13:E13"/>
    <mergeCell ref="C31:E31"/>
    <mergeCell ref="C14:E14"/>
    <mergeCell ref="C17:E17"/>
    <mergeCell ref="C19:E19"/>
    <mergeCell ref="C28:E28"/>
    <mergeCell ref="C29:E29"/>
    <mergeCell ref="C30:E30"/>
    <mergeCell ref="C8:E8"/>
    <mergeCell ref="C25:E25"/>
  </mergeCells>
  <phoneticPr fontId="14"/>
  <pageMargins left="0.51181102362204722" right="0.11811023622047245" top="0.74803149606299213" bottom="0.55118110236220474" header="0.31496062992125984" footer="0.31496062992125984"/>
  <pageSetup paperSize="9" scale="91" orientation="portrait" r:id="rId1"/>
  <rowBreaks count="10" manualBreakCount="10">
    <brk id="20" max="11" man="1"/>
    <brk id="37" max="11" man="1"/>
    <brk id="54" max="11" man="1"/>
    <brk id="71" max="11" man="1"/>
    <brk id="88" max="11" man="1"/>
    <brk id="105" max="11" man="1"/>
    <brk id="122" max="11" man="1"/>
    <brk id="139" max="11" man="1"/>
    <brk id="156" max="11" man="1"/>
    <brk id="173" max="11" man="1"/>
  </rowBreaks>
  <colBreaks count="1" manualBreakCount="1">
    <brk id="13" max="3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P48"/>
  <sheetViews>
    <sheetView showZeros="0" view="pageBreakPreview" zoomScaleNormal="100" zoomScaleSheetLayoutView="100" workbookViewId="0">
      <selection activeCell="A20" sqref="A20:F20"/>
    </sheetView>
  </sheetViews>
  <sheetFormatPr defaultRowHeight="13.5" x14ac:dyDescent="0.15"/>
  <cols>
    <col min="1" max="3" width="15.625" customWidth="1"/>
    <col min="4" max="4" width="13" bestFit="1" customWidth="1"/>
    <col min="5" max="5" width="3.125" customWidth="1"/>
    <col min="6" max="6" width="15.625" customWidth="1"/>
    <col min="7" max="8" width="3.625" customWidth="1"/>
    <col min="9" max="9" width="38.5" customWidth="1"/>
    <col min="10" max="16" width="9" hidden="1" customWidth="1"/>
  </cols>
  <sheetData>
    <row r="1" spans="1:9" x14ac:dyDescent="0.15">
      <c r="A1" t="s">
        <v>0</v>
      </c>
    </row>
    <row r="3" spans="1:9" x14ac:dyDescent="0.15">
      <c r="F3" s="228" t="s">
        <v>2</v>
      </c>
      <c r="G3" s="228"/>
      <c r="H3" s="228"/>
    </row>
    <row r="4" spans="1:9" x14ac:dyDescent="0.15">
      <c r="F4" s="228" t="s">
        <v>3</v>
      </c>
      <c r="G4" s="228"/>
      <c r="H4" s="228"/>
    </row>
    <row r="5" spans="1:9" x14ac:dyDescent="0.15">
      <c r="F5" s="3"/>
      <c r="G5" s="3"/>
      <c r="H5" s="3"/>
    </row>
    <row r="7" spans="1:9" x14ac:dyDescent="0.15">
      <c r="A7" t="s">
        <v>210</v>
      </c>
    </row>
    <row r="9" spans="1:9" x14ac:dyDescent="0.15">
      <c r="C9" s="110" t="s">
        <v>353</v>
      </c>
    </row>
    <row r="10" spans="1:9" ht="27" customHeight="1" x14ac:dyDescent="0.15">
      <c r="D10" s="3" t="s">
        <v>344</v>
      </c>
      <c r="E10" s="232">
        <f>基礎情報入力!D6</f>
        <v>0</v>
      </c>
      <c r="F10" s="232"/>
      <c r="G10" s="232"/>
      <c r="H10" s="174"/>
      <c r="I10" s="176" t="s">
        <v>358</v>
      </c>
    </row>
    <row r="11" spans="1:9" ht="7.5" customHeight="1" x14ac:dyDescent="0.15">
      <c r="D11" s="3"/>
      <c r="E11" s="175"/>
      <c r="F11" s="175"/>
      <c r="G11" s="175"/>
      <c r="H11" s="174"/>
      <c r="I11" s="176"/>
    </row>
    <row r="12" spans="1:9" ht="27" customHeight="1" x14ac:dyDescent="0.15">
      <c r="D12" s="177" t="s">
        <v>359</v>
      </c>
      <c r="E12" s="231">
        <f>基礎情報入力!D4</f>
        <v>0</v>
      </c>
      <c r="F12" s="231"/>
      <c r="G12" s="231"/>
    </row>
    <row r="13" spans="1:9" ht="7.5" customHeight="1" x14ac:dyDescent="0.15">
      <c r="D13" s="177"/>
      <c r="E13" s="173"/>
      <c r="F13" s="173"/>
      <c r="G13" s="173"/>
    </row>
    <row r="14" spans="1:9" ht="27" customHeight="1" x14ac:dyDescent="0.15">
      <c r="D14" s="177" t="s">
        <v>361</v>
      </c>
      <c r="E14" s="231">
        <f>基礎情報入力!D5</f>
        <v>0</v>
      </c>
      <c r="F14" s="231"/>
      <c r="G14" s="231"/>
      <c r="H14" t="s">
        <v>1</v>
      </c>
    </row>
    <row r="15" spans="1:9" ht="7.5" customHeight="1" x14ac:dyDescent="0.15">
      <c r="D15" s="3"/>
      <c r="E15" s="164"/>
      <c r="F15" s="164"/>
      <c r="G15" s="164"/>
      <c r="H15" s="165"/>
    </row>
    <row r="16" spans="1:9" ht="27" x14ac:dyDescent="0.15">
      <c r="D16" s="3" t="s">
        <v>357</v>
      </c>
      <c r="E16" s="227"/>
      <c r="F16" s="227"/>
      <c r="G16" s="227"/>
      <c r="H16" s="164"/>
      <c r="I16" s="176" t="s">
        <v>360</v>
      </c>
    </row>
    <row r="17" spans="1:16" x14ac:dyDescent="0.15">
      <c r="D17" s="3"/>
      <c r="E17" s="164"/>
      <c r="F17" s="164"/>
      <c r="G17" s="164"/>
      <c r="H17" s="164"/>
    </row>
    <row r="20" spans="1:16" x14ac:dyDescent="0.15">
      <c r="A20" s="227" t="str">
        <f>CONCATENATE("　 平成",DBCS(基礎情報入力!D3),"年度耐震対策緊急促進事業補助金交付申請書")</f>
        <v>　 平成３１年度耐震対策緊急促進事業補助金交付申請書</v>
      </c>
      <c r="B20" s="227"/>
      <c r="C20" s="227"/>
      <c r="D20" s="227"/>
      <c r="E20" s="227"/>
      <c r="F20" s="227"/>
      <c r="G20" s="163"/>
      <c r="H20" s="163"/>
    </row>
    <row r="21" spans="1:16" x14ac:dyDescent="0.15">
      <c r="A21" s="1"/>
      <c r="B21" s="1"/>
      <c r="C21" s="1"/>
      <c r="D21" s="1"/>
      <c r="E21" s="1"/>
      <c r="F21" s="1"/>
      <c r="G21" s="1"/>
      <c r="H21" s="1"/>
    </row>
    <row r="23" spans="1:16" ht="13.5" customHeight="1" x14ac:dyDescent="0.15">
      <c r="A23" s="230" t="str">
        <f>CONCATENATE("　 平成",DBCS(基礎情報入力!D3),"年度耐震対策緊急促進事業について、補助金の交付を受けたいので、補助金等に係る予算の執行の適正化に関する法律第５条の規定により、関係書類を添え、別紙のとおり申請します。")</f>
        <v>　 平成３１年度耐震対策緊急促進事業について、補助金の交付を受けたいので、補助金等に係る予算の執行の適正化に関する法律第５条の規定により、関係書類を添え、別紙のとおり申請します。</v>
      </c>
      <c r="B23" s="230"/>
      <c r="C23" s="230"/>
      <c r="D23" s="230"/>
      <c r="E23" s="230"/>
      <c r="F23" s="230"/>
      <c r="G23" s="230"/>
      <c r="H23" s="230"/>
      <c r="I23" t="s">
        <v>246</v>
      </c>
    </row>
    <row r="24" spans="1:16" x14ac:dyDescent="0.15">
      <c r="A24" s="230"/>
      <c r="B24" s="230"/>
      <c r="C24" s="230"/>
      <c r="D24" s="230"/>
      <c r="E24" s="230"/>
      <c r="F24" s="230"/>
      <c r="G24" s="230"/>
      <c r="H24" s="230"/>
      <c r="I24" t="s">
        <v>248</v>
      </c>
    </row>
    <row r="25" spans="1:16" x14ac:dyDescent="0.15">
      <c r="A25" s="230"/>
      <c r="B25" s="230"/>
      <c r="C25" s="230"/>
      <c r="D25" s="230"/>
      <c r="E25" s="230"/>
      <c r="F25" s="230"/>
      <c r="G25" s="230"/>
      <c r="H25" s="230"/>
    </row>
    <row r="28" spans="1:16" x14ac:dyDescent="0.15">
      <c r="A28" s="229"/>
      <c r="B28" s="229"/>
      <c r="C28" s="229"/>
      <c r="D28" s="229"/>
      <c r="E28" s="229"/>
      <c r="F28" s="229"/>
      <c r="G28" s="229"/>
      <c r="H28" s="229"/>
      <c r="J28" t="s">
        <v>9</v>
      </c>
      <c r="K28" t="s">
        <v>156</v>
      </c>
      <c r="L28" t="s">
        <v>96</v>
      </c>
      <c r="M28" t="s">
        <v>157</v>
      </c>
      <c r="N28" t="s">
        <v>158</v>
      </c>
      <c r="O28" t="s">
        <v>159</v>
      </c>
      <c r="P28" t="s">
        <v>160</v>
      </c>
    </row>
    <row r="35" spans="1:9" x14ac:dyDescent="0.15">
      <c r="A35" s="227" t="str">
        <f>CONCATENATE("　 平成",DBCS(基礎情報入力!D3),"年度耐震対策緊急促進事業補助金交付申請額表")</f>
        <v>　 平成３１年度耐震対策緊急促進事業補助金交付申請額表</v>
      </c>
      <c r="B35" s="227"/>
      <c r="C35" s="227"/>
      <c r="D35" s="227"/>
      <c r="E35" s="227"/>
      <c r="F35" s="227"/>
      <c r="G35" s="227"/>
      <c r="H35" s="227"/>
      <c r="I35" t="s">
        <v>354</v>
      </c>
    </row>
    <row r="36" spans="1:9" x14ac:dyDescent="0.15">
      <c r="I36" t="s">
        <v>356</v>
      </c>
    </row>
    <row r="37" spans="1:9" x14ac:dyDescent="0.15">
      <c r="F37" s="110"/>
      <c r="H37" s="110" t="s">
        <v>343</v>
      </c>
    </row>
    <row r="38" spans="1:9" x14ac:dyDescent="0.15">
      <c r="A38" s="235" t="s">
        <v>10</v>
      </c>
      <c r="B38" s="235" t="s">
        <v>11</v>
      </c>
      <c r="C38" s="236" t="s">
        <v>12</v>
      </c>
      <c r="D38" s="237" t="s">
        <v>13</v>
      </c>
      <c r="E38" s="238"/>
      <c r="F38" s="235" t="s">
        <v>14</v>
      </c>
      <c r="G38" s="235"/>
      <c r="H38" s="235"/>
    </row>
    <row r="39" spans="1:9" x14ac:dyDescent="0.15">
      <c r="A39" s="235"/>
      <c r="B39" s="235"/>
      <c r="C39" s="236"/>
      <c r="D39" s="239"/>
      <c r="E39" s="240"/>
      <c r="F39" s="235"/>
      <c r="G39" s="235"/>
      <c r="H39" s="235"/>
    </row>
    <row r="40" spans="1:9" x14ac:dyDescent="0.15">
      <c r="A40" s="235"/>
      <c r="B40" s="235"/>
      <c r="C40" s="236"/>
      <c r="D40" s="239"/>
      <c r="E40" s="240"/>
      <c r="F40" s="235"/>
      <c r="G40" s="235"/>
      <c r="H40" s="235"/>
    </row>
    <row r="41" spans="1:9" x14ac:dyDescent="0.15">
      <c r="A41" s="235"/>
      <c r="B41" s="235"/>
      <c r="C41" s="236"/>
      <c r="D41" s="241"/>
      <c r="E41" s="242"/>
      <c r="F41" s="235"/>
      <c r="G41" s="235"/>
      <c r="H41" s="235"/>
    </row>
    <row r="42" spans="1:9" ht="79.5" customHeight="1" x14ac:dyDescent="0.15">
      <c r="A42" s="4">
        <f>基礎情報入力!D29</f>
        <v>0</v>
      </c>
      <c r="B42" s="4">
        <f>基礎情報入力!D30</f>
        <v>0</v>
      </c>
      <c r="C42" s="103"/>
      <c r="D42" s="233">
        <f>様式3!D41</f>
        <v>0</v>
      </c>
      <c r="E42" s="234"/>
      <c r="F42" s="235"/>
      <c r="G42" s="235"/>
      <c r="H42" s="235"/>
    </row>
    <row r="46" spans="1:9" x14ac:dyDescent="0.15">
      <c r="A46" t="s">
        <v>183</v>
      </c>
    </row>
    <row r="47" spans="1:9" x14ac:dyDescent="0.15">
      <c r="A47" t="s">
        <v>363</v>
      </c>
      <c r="I47" t="s">
        <v>354</v>
      </c>
    </row>
    <row r="48" spans="1:9" x14ac:dyDescent="0.15">
      <c r="A48" t="s">
        <v>184</v>
      </c>
      <c r="I48" t="s">
        <v>362</v>
      </c>
    </row>
  </sheetData>
  <mergeCells count="17">
    <mergeCell ref="D42:E42"/>
    <mergeCell ref="F38:H41"/>
    <mergeCell ref="F42:H42"/>
    <mergeCell ref="A38:A41"/>
    <mergeCell ref="B38:B41"/>
    <mergeCell ref="C38:C41"/>
    <mergeCell ref="D38:E41"/>
    <mergeCell ref="A35:H35"/>
    <mergeCell ref="F3:H3"/>
    <mergeCell ref="F4:H4"/>
    <mergeCell ref="A28:H28"/>
    <mergeCell ref="A23:H25"/>
    <mergeCell ref="E12:G12"/>
    <mergeCell ref="E10:G10"/>
    <mergeCell ref="E14:G14"/>
    <mergeCell ref="E16:G16"/>
    <mergeCell ref="A20:F20"/>
  </mergeCells>
  <phoneticPr fontId="2"/>
  <dataValidations count="1">
    <dataValidation type="list" allowBlank="1" showInputMessage="1" showErrorMessage="1" sqref="A28">
      <formula1>$J$28:$P$28</formula1>
    </dataValidation>
  </dataValidations>
  <pageMargins left="0.9055118110236221" right="0.70866141732283472" top="1.1417322834645669" bottom="0.94488188976377963" header="0.31496062992125984" footer="0.31496062992125984"/>
  <pageSetup paperSize="9" orientation="portrait" blackAndWhite="1"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9"/>
  <sheetViews>
    <sheetView view="pageBreakPreview" zoomScaleNormal="100" zoomScaleSheetLayoutView="100" workbookViewId="0"/>
  </sheetViews>
  <sheetFormatPr defaultColWidth="12.625" defaultRowHeight="13.5" x14ac:dyDescent="0.15"/>
  <cols>
    <col min="1" max="1" width="3.625" style="69" customWidth="1"/>
    <col min="2" max="2" width="15.625" style="69" customWidth="1"/>
    <col min="3" max="4" width="12.625" style="69"/>
    <col min="5" max="5" width="3.625" style="69" customWidth="1"/>
    <col min="6" max="6" width="12.625" style="69" customWidth="1"/>
    <col min="7" max="7" width="3.625" style="69" customWidth="1"/>
    <col min="8" max="8" width="9.625" style="69" customWidth="1"/>
    <col min="9" max="10" width="3.625" style="69" customWidth="1"/>
    <col min="11" max="11" width="6.625" style="69" customWidth="1"/>
    <col min="12" max="13" width="12.625" style="69" customWidth="1"/>
    <col min="14" max="14" width="3.625" style="69" hidden="1" customWidth="1"/>
    <col min="15" max="15" width="12.625" style="69" customWidth="1"/>
    <col min="16" max="16" width="3.625" style="69" customWidth="1"/>
    <col min="17" max="22" width="12.625" style="69" customWidth="1"/>
    <col min="23" max="16384" width="12.625" style="69"/>
  </cols>
  <sheetData>
    <row r="1" spans="1:22" ht="30" customHeight="1" x14ac:dyDescent="0.15">
      <c r="A1" s="105" t="s">
        <v>187</v>
      </c>
    </row>
    <row r="2" spans="1:22" ht="15" customHeight="1" x14ac:dyDescent="0.15"/>
    <row r="3" spans="1:22" ht="30" customHeight="1" x14ac:dyDescent="0.15">
      <c r="A3" s="70" t="s">
        <v>152</v>
      </c>
    </row>
    <row r="4" spans="1:22" ht="15" customHeight="1" thickBot="1" x14ac:dyDescent="0.2">
      <c r="V4" s="71" t="s">
        <v>15</v>
      </c>
    </row>
    <row r="5" spans="1:22" ht="30" customHeight="1" thickBot="1" x14ac:dyDescent="0.2">
      <c r="A5" s="364" t="s">
        <v>93</v>
      </c>
      <c r="B5" s="367" t="s">
        <v>92</v>
      </c>
      <c r="C5" s="370" t="s">
        <v>147</v>
      </c>
      <c r="D5" s="371" t="s">
        <v>148</v>
      </c>
      <c r="E5" s="371"/>
      <c r="F5" s="374" t="s">
        <v>149</v>
      </c>
      <c r="G5" s="458" t="s">
        <v>69</v>
      </c>
      <c r="H5" s="459"/>
      <c r="I5" s="459"/>
      <c r="J5" s="459"/>
      <c r="K5" s="459"/>
      <c r="L5" s="460"/>
      <c r="M5" s="461" t="s">
        <v>70</v>
      </c>
      <c r="N5" s="462"/>
      <c r="O5" s="462"/>
      <c r="P5" s="462"/>
      <c r="Q5" s="462"/>
      <c r="R5" s="462"/>
      <c r="S5" s="462"/>
      <c r="T5" s="462"/>
      <c r="U5" s="462"/>
      <c r="V5" s="463"/>
    </row>
    <row r="6" spans="1:22" ht="22.5" customHeight="1" x14ac:dyDescent="0.15">
      <c r="A6" s="365"/>
      <c r="B6" s="368"/>
      <c r="C6" s="365"/>
      <c r="D6" s="372"/>
      <c r="E6" s="372"/>
      <c r="F6" s="375"/>
      <c r="G6" s="464" t="s">
        <v>71</v>
      </c>
      <c r="H6" s="465"/>
      <c r="I6" s="465"/>
      <c r="J6" s="465"/>
      <c r="K6" s="466"/>
      <c r="L6" s="374" t="s">
        <v>72</v>
      </c>
      <c r="M6" s="548" t="s">
        <v>154</v>
      </c>
      <c r="N6" s="550"/>
      <c r="O6" s="552" t="s">
        <v>333</v>
      </c>
      <c r="P6" s="564"/>
      <c r="Q6" s="554" t="s">
        <v>103</v>
      </c>
      <c r="R6" s="556" t="s">
        <v>104</v>
      </c>
      <c r="S6" s="565" t="s">
        <v>105</v>
      </c>
      <c r="T6" s="578" t="s">
        <v>155</v>
      </c>
      <c r="U6" s="560" t="s">
        <v>107</v>
      </c>
      <c r="V6" s="562" t="s">
        <v>108</v>
      </c>
    </row>
    <row r="7" spans="1:22" ht="22.5" customHeight="1" thickBot="1" x14ac:dyDescent="0.2">
      <c r="A7" s="366"/>
      <c r="B7" s="369"/>
      <c r="C7" s="366"/>
      <c r="D7" s="373"/>
      <c r="E7" s="373"/>
      <c r="F7" s="376"/>
      <c r="G7" s="483"/>
      <c r="H7" s="484"/>
      <c r="I7" s="485" t="s">
        <v>77</v>
      </c>
      <c r="J7" s="486"/>
      <c r="K7" s="487"/>
      <c r="L7" s="376"/>
      <c r="M7" s="549"/>
      <c r="N7" s="551"/>
      <c r="O7" s="553"/>
      <c r="P7" s="553"/>
      <c r="Q7" s="555"/>
      <c r="R7" s="557"/>
      <c r="S7" s="566"/>
      <c r="T7" s="559"/>
      <c r="U7" s="561"/>
      <c r="V7" s="563"/>
    </row>
    <row r="8" spans="1:22" ht="22.5" customHeight="1" x14ac:dyDescent="0.15">
      <c r="A8" s="401">
        <v>1</v>
      </c>
      <c r="B8" s="403">
        <f>基礎情報入力!V10</f>
        <v>0</v>
      </c>
      <c r="C8" s="405">
        <f>ROUNDDOWN('様式3-4 ﾛ（改修・要安全確認計画）'!F15/1000,0)</f>
        <v>0</v>
      </c>
      <c r="D8" s="407">
        <f>ROUNDDOWN('様式3-4 ﾛ（改修・要安全確認計画）'!F17/1000,0)</f>
        <v>0</v>
      </c>
      <c r="E8" s="409" t="s">
        <v>78</v>
      </c>
      <c r="F8" s="379">
        <f>IF((D8&lt;=C8),D8,C8)</f>
        <v>0</v>
      </c>
      <c r="G8" s="389">
        <f>ROUNDDOWN(基礎情報入力!V23/1000,0)</f>
        <v>0</v>
      </c>
      <c r="H8" s="390"/>
      <c r="I8" s="393">
        <f>ROUNDDOWN(基礎情報入力!V24/1000,0)</f>
        <v>0</v>
      </c>
      <c r="J8" s="394"/>
      <c r="K8" s="390"/>
      <c r="L8" s="521" t="str">
        <f>IF(ISERROR(G8/F8),"",ROUNDDOWN(G8/F8,6))</f>
        <v/>
      </c>
      <c r="M8" s="592" t="str">
        <f>IF(ISERROR(L8/10),"",ROUNDDOWN(L8/10,6))</f>
        <v/>
      </c>
      <c r="N8" s="586" t="s">
        <v>109</v>
      </c>
      <c r="O8" s="156">
        <v>6.6666000000000003E-2</v>
      </c>
      <c r="P8" s="588" t="s">
        <v>314</v>
      </c>
      <c r="Q8" s="590">
        <f>IF(M8&lt;=O8,M8,O8)</f>
        <v>6.6666000000000003E-2</v>
      </c>
      <c r="R8" s="580">
        <f>IF(ISERROR(ROUNDDOWN(F8*Q8,0)),"",(ROUNDDOWN(F8*Q8,0)))</f>
        <v>0</v>
      </c>
      <c r="S8" s="596">
        <f>SUM(I8,R8)</f>
        <v>0</v>
      </c>
      <c r="T8" s="596">
        <f>ROUNDDOWN(F8*2/5,0)</f>
        <v>0</v>
      </c>
      <c r="U8" s="584">
        <f>IF(0&lt;=S8-T8,S8-T8,0)</f>
        <v>0</v>
      </c>
      <c r="V8" s="579">
        <f>IF(ISERROR(IF(0&lt;=R8-U8,R8-U8,0)),"",(IF(0&lt;=R8-U8,R8-U8,0)))</f>
        <v>0</v>
      </c>
    </row>
    <row r="9" spans="1:22" ht="22.5" customHeight="1" x14ac:dyDescent="0.15">
      <c r="A9" s="402"/>
      <c r="B9" s="404"/>
      <c r="C9" s="406"/>
      <c r="D9" s="408"/>
      <c r="E9" s="410"/>
      <c r="F9" s="380"/>
      <c r="G9" s="391"/>
      <c r="H9" s="392"/>
      <c r="I9" s="395"/>
      <c r="J9" s="396"/>
      <c r="K9" s="392"/>
      <c r="L9" s="522"/>
      <c r="M9" s="592"/>
      <c r="N9" s="586"/>
      <c r="O9" s="79">
        <f>O8</f>
        <v>6.6666000000000003E-2</v>
      </c>
      <c r="P9" s="588"/>
      <c r="Q9" s="590"/>
      <c r="R9" s="580"/>
      <c r="S9" s="595"/>
      <c r="T9" s="595"/>
      <c r="U9" s="584"/>
      <c r="V9" s="580"/>
    </row>
    <row r="10" spans="1:22" ht="22.5" customHeight="1" x14ac:dyDescent="0.15">
      <c r="A10" s="402">
        <v>2</v>
      </c>
      <c r="B10" s="404">
        <f>基礎情報入力!V25</f>
        <v>0</v>
      </c>
      <c r="C10" s="406">
        <f>ROUNDDOWN('様式3-4 ﾛ（改修・要安全確認計画）'!F32/1000,0)</f>
        <v>0</v>
      </c>
      <c r="D10" s="408">
        <f>ROUNDDOWN('様式3-4 ﾛ（改修・要安全確認計画）'!F34/1000,0)</f>
        <v>0</v>
      </c>
      <c r="E10" s="410" t="s">
        <v>146</v>
      </c>
      <c r="F10" s="380">
        <f>IF((D10&lt;=C10),D10,C10)</f>
        <v>0</v>
      </c>
      <c r="G10" s="391">
        <f>ROUNDDOWN(基礎情報入力!V38/1000,0)</f>
        <v>0</v>
      </c>
      <c r="H10" s="392"/>
      <c r="I10" s="395">
        <f>ROUNDDOWN(基礎情報入力!V39/1000,0)</f>
        <v>0</v>
      </c>
      <c r="J10" s="396"/>
      <c r="K10" s="392"/>
      <c r="L10" s="525" t="str">
        <f>IF(ISERROR(G10/F10),"",ROUNDDOWN(G10/F10,6))</f>
        <v/>
      </c>
      <c r="M10" s="599" t="str">
        <f>IF(ISERROR(L10/10),"",ROUNDDOWN(L10/10,6))</f>
        <v/>
      </c>
      <c r="N10" s="601" t="s">
        <v>144</v>
      </c>
      <c r="O10" s="141">
        <v>6.6666000000000003E-2</v>
      </c>
      <c r="P10" s="603" t="s">
        <v>314</v>
      </c>
      <c r="Q10" s="605">
        <f>IF(M10&lt;=O10,M10,O10)</f>
        <v>6.6666000000000003E-2</v>
      </c>
      <c r="R10" s="597">
        <f>IF(ISERROR(ROUNDDOWN(F10*Q10,0)),"",(ROUNDDOWN(F10*Q10,0)))</f>
        <v>0</v>
      </c>
      <c r="S10" s="614">
        <f>SUM(I10,R10)</f>
        <v>0</v>
      </c>
      <c r="T10" s="614">
        <f>ROUNDDOWN(F10*2/5,0)</f>
        <v>0</v>
      </c>
      <c r="U10" s="595">
        <f>IF(0&lt;=S10-T10,S10-T10,0)</f>
        <v>0</v>
      </c>
      <c r="V10" s="597">
        <f>IF(ISERROR(IF(0&lt;=R10-U10,R10-U10,0)),"",(IF(0&lt;=R10-U10,R10-U10,0)))</f>
        <v>0</v>
      </c>
    </row>
    <row r="11" spans="1:22" ht="22.5" customHeight="1" x14ac:dyDescent="0.15">
      <c r="A11" s="402"/>
      <c r="B11" s="404"/>
      <c r="C11" s="406"/>
      <c r="D11" s="408"/>
      <c r="E11" s="410"/>
      <c r="F11" s="380"/>
      <c r="G11" s="391"/>
      <c r="H11" s="392"/>
      <c r="I11" s="395"/>
      <c r="J11" s="396"/>
      <c r="K11" s="392"/>
      <c r="L11" s="526"/>
      <c r="M11" s="600"/>
      <c r="N11" s="602"/>
      <c r="O11" s="80">
        <f>O10</f>
        <v>6.6666000000000003E-2</v>
      </c>
      <c r="P11" s="604"/>
      <c r="Q11" s="606"/>
      <c r="R11" s="598"/>
      <c r="S11" s="614"/>
      <c r="T11" s="614"/>
      <c r="U11" s="596"/>
      <c r="V11" s="598"/>
    </row>
    <row r="12" spans="1:22" ht="22.5" customHeight="1" x14ac:dyDescent="0.15">
      <c r="A12" s="402">
        <v>3</v>
      </c>
      <c r="B12" s="404">
        <f>基礎情報入力!V40</f>
        <v>0</v>
      </c>
      <c r="C12" s="406">
        <f>ROUNDDOWN('様式3-4 ﾛ（改修・要安全確認計画）'!F49/1000,0)</f>
        <v>0</v>
      </c>
      <c r="D12" s="408">
        <f>ROUNDDOWN('様式3-4 ﾛ（改修・要安全確認計画）'!F51/1000,0)</f>
        <v>0</v>
      </c>
      <c r="E12" s="410" t="s">
        <v>146</v>
      </c>
      <c r="F12" s="380">
        <f>IF((D12&lt;=C12),D12,C12)</f>
        <v>0</v>
      </c>
      <c r="G12" s="391">
        <f>ROUNDDOWN(基礎情報入力!V53/1000,0)</f>
        <v>0</v>
      </c>
      <c r="H12" s="392"/>
      <c r="I12" s="395">
        <f>ROUNDDOWN(基礎情報入力!V54/1000,0)</f>
        <v>0</v>
      </c>
      <c r="J12" s="396"/>
      <c r="K12" s="392"/>
      <c r="L12" s="525" t="str">
        <f>IF(ISERROR(G12/F12),"",ROUNDDOWN(G12/F12,6))</f>
        <v/>
      </c>
      <c r="M12" s="599" t="str">
        <f>IF(ISERROR(L12/10),"",ROUNDDOWN(L12/10,6))</f>
        <v/>
      </c>
      <c r="N12" s="586" t="s">
        <v>144</v>
      </c>
      <c r="O12" s="141">
        <v>6.6666000000000003E-2</v>
      </c>
      <c r="P12" s="588" t="s">
        <v>314</v>
      </c>
      <c r="Q12" s="590">
        <f>IF(M12&lt;=O12,M12,O12)</f>
        <v>6.6666000000000003E-2</v>
      </c>
      <c r="R12" s="580">
        <f>IF(ISERROR(ROUNDDOWN(F12*Q12,0)),"",(ROUNDDOWN(F12*Q12,0)))</f>
        <v>0</v>
      </c>
      <c r="S12" s="596">
        <f>SUM(I12,R12)</f>
        <v>0</v>
      </c>
      <c r="T12" s="596">
        <f>ROUNDDOWN(F12*2/5,0)</f>
        <v>0</v>
      </c>
      <c r="U12" s="584">
        <f>IF(0&lt;=S12-T12,S12-T12,0)</f>
        <v>0</v>
      </c>
      <c r="V12" s="580">
        <f>IF(ISERROR(IF(0&lt;=R12-U12,R12-U12,0)),"",(IF(0&lt;=R12-U12,R12-U12,0)))</f>
        <v>0</v>
      </c>
    </row>
    <row r="13" spans="1:22" ht="22.5" customHeight="1" x14ac:dyDescent="0.15">
      <c r="A13" s="402"/>
      <c r="B13" s="404"/>
      <c r="C13" s="406"/>
      <c r="D13" s="408"/>
      <c r="E13" s="410"/>
      <c r="F13" s="380"/>
      <c r="G13" s="391"/>
      <c r="H13" s="392"/>
      <c r="I13" s="395"/>
      <c r="J13" s="396"/>
      <c r="K13" s="392"/>
      <c r="L13" s="526"/>
      <c r="M13" s="600"/>
      <c r="N13" s="586"/>
      <c r="O13" s="79">
        <f>O12</f>
        <v>6.6666000000000003E-2</v>
      </c>
      <c r="P13" s="588"/>
      <c r="Q13" s="590"/>
      <c r="R13" s="580"/>
      <c r="S13" s="595"/>
      <c r="T13" s="595"/>
      <c r="U13" s="584"/>
      <c r="V13" s="580"/>
    </row>
    <row r="14" spans="1:22" ht="22.5" customHeight="1" x14ac:dyDescent="0.15">
      <c r="A14" s="402">
        <v>4</v>
      </c>
      <c r="B14" s="404">
        <f>基礎情報入力!V55</f>
        <v>0</v>
      </c>
      <c r="C14" s="406">
        <f>ROUNDDOWN('様式3-4 ﾛ（改修・要安全確認計画）'!F66/1000,0)</f>
        <v>0</v>
      </c>
      <c r="D14" s="408">
        <f>ROUNDDOWN('様式3-4 ﾛ（改修・要安全確認計画）'!F68/1000,0)</f>
        <v>0</v>
      </c>
      <c r="E14" s="410" t="s">
        <v>146</v>
      </c>
      <c r="F14" s="380">
        <f>IF((D14&lt;=C14),D14,C14)</f>
        <v>0</v>
      </c>
      <c r="G14" s="391">
        <f>ROUNDDOWN(基礎情報入力!V68/1000,0)</f>
        <v>0</v>
      </c>
      <c r="H14" s="392"/>
      <c r="I14" s="395">
        <f>ROUNDDOWN(基礎情報入力!V69/1000,0)</f>
        <v>0</v>
      </c>
      <c r="J14" s="396"/>
      <c r="K14" s="392"/>
      <c r="L14" s="525" t="str">
        <f>IF(ISERROR(G14/F14),"",ROUNDDOWN(G14/F14,6))</f>
        <v/>
      </c>
      <c r="M14" s="599" t="str">
        <f>IF(ISERROR(L14/10),"",ROUNDDOWN(L14/10,6))</f>
        <v/>
      </c>
      <c r="N14" s="601" t="s">
        <v>144</v>
      </c>
      <c r="O14" s="141">
        <v>6.6666000000000003E-2</v>
      </c>
      <c r="P14" s="603" t="s">
        <v>314</v>
      </c>
      <c r="Q14" s="605">
        <f>IF(M14&lt;=O14,M14,O14)</f>
        <v>6.6666000000000003E-2</v>
      </c>
      <c r="R14" s="597">
        <f>IF(ISERROR(ROUNDDOWN(F14*Q14,0)),"",(ROUNDDOWN(F14*Q14,0)))</f>
        <v>0</v>
      </c>
      <c r="S14" s="614">
        <f>SUM(I14,R14)</f>
        <v>0</v>
      </c>
      <c r="T14" s="614">
        <f>ROUNDDOWN(F14*2/5,0)</f>
        <v>0</v>
      </c>
      <c r="U14" s="595">
        <f>IF(0&lt;=S14-T14,S14-T14,0)</f>
        <v>0</v>
      </c>
      <c r="V14" s="597">
        <f>IF(ISERROR(IF(0&lt;=R14-U14,R14-U14,0)),"",(IF(0&lt;=R14-U14,R14-U14,0)))</f>
        <v>0</v>
      </c>
    </row>
    <row r="15" spans="1:22" ht="22.5" customHeight="1" x14ac:dyDescent="0.15">
      <c r="A15" s="402"/>
      <c r="B15" s="404"/>
      <c r="C15" s="406"/>
      <c r="D15" s="408"/>
      <c r="E15" s="410"/>
      <c r="F15" s="380"/>
      <c r="G15" s="391"/>
      <c r="H15" s="392"/>
      <c r="I15" s="395"/>
      <c r="J15" s="396"/>
      <c r="K15" s="392"/>
      <c r="L15" s="526"/>
      <c r="M15" s="600"/>
      <c r="N15" s="602"/>
      <c r="O15" s="80">
        <f>O14</f>
        <v>6.6666000000000003E-2</v>
      </c>
      <c r="P15" s="604"/>
      <c r="Q15" s="606"/>
      <c r="R15" s="598"/>
      <c r="S15" s="614"/>
      <c r="T15" s="614"/>
      <c r="U15" s="596"/>
      <c r="V15" s="598"/>
    </row>
    <row r="16" spans="1:22" ht="22.5" customHeight="1" x14ac:dyDescent="0.15">
      <c r="A16" s="402">
        <v>5</v>
      </c>
      <c r="B16" s="404">
        <f>基礎情報入力!V70</f>
        <v>0</v>
      </c>
      <c r="C16" s="615">
        <f>ROUNDDOWN('様式3-4 ﾛ（改修・要安全確認計画）'!F83/1000,0)</f>
        <v>0</v>
      </c>
      <c r="D16" s="408">
        <f>ROUNDDOWN('様式3-4 ﾛ（改修・要安全確認計画）'!F85/1000,0)</f>
        <v>0</v>
      </c>
      <c r="E16" s="410" t="s">
        <v>146</v>
      </c>
      <c r="F16" s="380">
        <f>IF((D16&lt;=C16),D16,C16)</f>
        <v>0</v>
      </c>
      <c r="G16" s="391">
        <f>ROUNDDOWN(基礎情報入力!V83/1000,0)</f>
        <v>0</v>
      </c>
      <c r="H16" s="392"/>
      <c r="I16" s="395">
        <f>ROUNDDOWN(基礎情報入力!V84/1000,0)</f>
        <v>0</v>
      </c>
      <c r="J16" s="396"/>
      <c r="K16" s="392"/>
      <c r="L16" s="525" t="str">
        <f>IF(ISERROR(G16/F16),"",ROUNDDOWN(G16/F16,6))</f>
        <v/>
      </c>
      <c r="M16" s="599" t="str">
        <f>IF(ISERROR(L16/10),"",ROUNDDOWN(L16/10,6))</f>
        <v/>
      </c>
      <c r="N16" s="586" t="s">
        <v>144</v>
      </c>
      <c r="O16" s="141">
        <v>6.6666000000000003E-2</v>
      </c>
      <c r="P16" s="588" t="s">
        <v>314</v>
      </c>
      <c r="Q16" s="590">
        <f>IF(M16&lt;=O16,M16,O16)</f>
        <v>6.6666000000000003E-2</v>
      </c>
      <c r="R16" s="580">
        <f>IF(ISERROR(ROUNDDOWN(F16*Q16,0)),"",(ROUNDDOWN(F16*Q16,0)))</f>
        <v>0</v>
      </c>
      <c r="S16" s="596">
        <f>SUM(I16,R16)</f>
        <v>0</v>
      </c>
      <c r="T16" s="596">
        <f>ROUNDDOWN(F16*2/5,0)</f>
        <v>0</v>
      </c>
      <c r="U16" s="584">
        <f>IF(0&lt;=S16-T16,S16-T16,0)</f>
        <v>0</v>
      </c>
      <c r="V16" s="580">
        <f>IF(ISERROR(IF(0&lt;=R16-U16,R16-U16,0)),"",(IF(0&lt;=R16-U16,R16-U16,0)))</f>
        <v>0</v>
      </c>
    </row>
    <row r="17" spans="1:22" ht="22.5" customHeight="1" x14ac:dyDescent="0.15">
      <c r="A17" s="402"/>
      <c r="B17" s="404"/>
      <c r="C17" s="616"/>
      <c r="D17" s="408"/>
      <c r="E17" s="410"/>
      <c r="F17" s="380"/>
      <c r="G17" s="391"/>
      <c r="H17" s="392"/>
      <c r="I17" s="395"/>
      <c r="J17" s="396"/>
      <c r="K17" s="392"/>
      <c r="L17" s="526"/>
      <c r="M17" s="600"/>
      <c r="N17" s="586"/>
      <c r="O17" s="79">
        <f>O16</f>
        <v>6.6666000000000003E-2</v>
      </c>
      <c r="P17" s="588"/>
      <c r="Q17" s="590"/>
      <c r="R17" s="580"/>
      <c r="S17" s="595"/>
      <c r="T17" s="595"/>
      <c r="U17" s="584"/>
      <c r="V17" s="580"/>
    </row>
    <row r="18" spans="1:22" ht="22.5" customHeight="1" x14ac:dyDescent="0.15">
      <c r="A18" s="402">
        <v>6</v>
      </c>
      <c r="B18" s="404">
        <f>基礎情報入力!V85</f>
        <v>0</v>
      </c>
      <c r="C18" s="615">
        <f>ROUNDDOWN('様式3-4 ﾛ（改修・要安全確認計画）'!F100/1000,0)</f>
        <v>0</v>
      </c>
      <c r="D18" s="408">
        <f>ROUNDDOWN('様式3-4 ﾛ（改修・要安全確認計画）'!F102/1000,0)</f>
        <v>0</v>
      </c>
      <c r="E18" s="410" t="s">
        <v>146</v>
      </c>
      <c r="F18" s="380">
        <f>IF((D18&lt;=C18),D18,C18)</f>
        <v>0</v>
      </c>
      <c r="G18" s="391">
        <f>ROUNDDOWN(基礎情報入力!V98/1000,0)</f>
        <v>0</v>
      </c>
      <c r="H18" s="392"/>
      <c r="I18" s="395">
        <f>ROUNDDOWN(基礎情報入力!V99/1000,0)</f>
        <v>0</v>
      </c>
      <c r="J18" s="396"/>
      <c r="K18" s="392"/>
      <c r="L18" s="525" t="str">
        <f>IF(ISERROR(G18/F18),"",ROUNDDOWN(G18/F18,6))</f>
        <v/>
      </c>
      <c r="M18" s="599" t="str">
        <f>IF(ISERROR(L18/10),"",ROUNDDOWN(L18/10,6))</f>
        <v/>
      </c>
      <c r="N18" s="601" t="s">
        <v>144</v>
      </c>
      <c r="O18" s="141">
        <v>6.6666000000000003E-2</v>
      </c>
      <c r="P18" s="603" t="s">
        <v>145</v>
      </c>
      <c r="Q18" s="605">
        <f>IF(M18&lt;=O18,M18,O18)</f>
        <v>6.6666000000000003E-2</v>
      </c>
      <c r="R18" s="597">
        <f>IF(ISERROR(ROUNDDOWN(F18*Q18,0)),"",(ROUNDDOWN(F18*Q18,0)))</f>
        <v>0</v>
      </c>
      <c r="S18" s="614">
        <f>SUM(I18,R18)</f>
        <v>0</v>
      </c>
      <c r="T18" s="614">
        <f>ROUNDDOWN(F18*2/5,0)</f>
        <v>0</v>
      </c>
      <c r="U18" s="595">
        <f>IF(0&lt;=S18-T18,S18-T18,0)</f>
        <v>0</v>
      </c>
      <c r="V18" s="597">
        <f>IF(ISERROR(IF(0&lt;=R18-U18,R18-U18,0)),"",(IF(0&lt;=R18-U18,R18-U18,0)))</f>
        <v>0</v>
      </c>
    </row>
    <row r="19" spans="1:22" ht="22.5" customHeight="1" x14ac:dyDescent="0.15">
      <c r="A19" s="402"/>
      <c r="B19" s="404"/>
      <c r="C19" s="616"/>
      <c r="D19" s="408"/>
      <c r="E19" s="410"/>
      <c r="F19" s="380"/>
      <c r="G19" s="391"/>
      <c r="H19" s="392"/>
      <c r="I19" s="395"/>
      <c r="J19" s="396"/>
      <c r="K19" s="392"/>
      <c r="L19" s="526"/>
      <c r="M19" s="600"/>
      <c r="N19" s="602"/>
      <c r="O19" s="80">
        <f>O18</f>
        <v>6.6666000000000003E-2</v>
      </c>
      <c r="P19" s="604"/>
      <c r="Q19" s="606"/>
      <c r="R19" s="598"/>
      <c r="S19" s="614"/>
      <c r="T19" s="614"/>
      <c r="U19" s="596"/>
      <c r="V19" s="598"/>
    </row>
    <row r="20" spans="1:22" ht="22.5" customHeight="1" x14ac:dyDescent="0.15">
      <c r="A20" s="402">
        <v>7</v>
      </c>
      <c r="B20" s="404">
        <f>基礎情報入力!V100</f>
        <v>0</v>
      </c>
      <c r="C20" s="615">
        <f>ROUNDDOWN('様式3-4 ﾛ（改修・要安全確認計画）'!F117/1000,0)</f>
        <v>0</v>
      </c>
      <c r="D20" s="408">
        <f>ROUNDDOWN('様式3-4 ﾛ（改修・要安全確認計画）'!F119/1000,0)</f>
        <v>0</v>
      </c>
      <c r="E20" s="410" t="s">
        <v>146</v>
      </c>
      <c r="F20" s="380">
        <f>IF((D20&lt;=C20),D20,C20)</f>
        <v>0</v>
      </c>
      <c r="G20" s="391">
        <f>ROUNDDOWN(基礎情報入力!V113/1000,0)</f>
        <v>0</v>
      </c>
      <c r="H20" s="392"/>
      <c r="I20" s="395">
        <f>ROUNDDOWN(基礎情報入力!V114/1000,0)</f>
        <v>0</v>
      </c>
      <c r="J20" s="396"/>
      <c r="K20" s="392"/>
      <c r="L20" s="525" t="str">
        <f>IF(ISERROR(G20/F20),"",ROUNDDOWN(G20/F20,6))</f>
        <v/>
      </c>
      <c r="M20" s="599" t="str">
        <f>IF(ISERROR(L20/10),"",ROUNDDOWN(L20/10,6))</f>
        <v/>
      </c>
      <c r="N20" s="586" t="s">
        <v>144</v>
      </c>
      <c r="O20" s="141">
        <v>6.6666000000000003E-2</v>
      </c>
      <c r="P20" s="588" t="s">
        <v>314</v>
      </c>
      <c r="Q20" s="590">
        <f>IF(M20&lt;=O20,M20,O20)</f>
        <v>6.6666000000000003E-2</v>
      </c>
      <c r="R20" s="580">
        <f>IF(ISERROR(ROUNDDOWN(F20*Q20,0)),"",(ROUNDDOWN(F20*Q20,0)))</f>
        <v>0</v>
      </c>
      <c r="S20" s="596">
        <f>SUM(I20,R20)</f>
        <v>0</v>
      </c>
      <c r="T20" s="596">
        <f>ROUNDDOWN(F20*2/5,0)</f>
        <v>0</v>
      </c>
      <c r="U20" s="584">
        <f>IF(0&lt;=S20-T20,S20-T20,0)</f>
        <v>0</v>
      </c>
      <c r="V20" s="580">
        <f>IF(ISERROR(IF(0&lt;=R20-U20,R20-U20,0)),"",(IF(0&lt;=R20-U20,R20-U20,0)))</f>
        <v>0</v>
      </c>
    </row>
    <row r="21" spans="1:22" ht="22.5" customHeight="1" x14ac:dyDescent="0.15">
      <c r="A21" s="402"/>
      <c r="B21" s="404"/>
      <c r="C21" s="616"/>
      <c r="D21" s="408"/>
      <c r="E21" s="410"/>
      <c r="F21" s="380"/>
      <c r="G21" s="391"/>
      <c r="H21" s="392"/>
      <c r="I21" s="395"/>
      <c r="J21" s="396"/>
      <c r="K21" s="392"/>
      <c r="L21" s="526"/>
      <c r="M21" s="600"/>
      <c r="N21" s="586"/>
      <c r="O21" s="79">
        <f>O20</f>
        <v>6.6666000000000003E-2</v>
      </c>
      <c r="P21" s="588"/>
      <c r="Q21" s="590"/>
      <c r="R21" s="580"/>
      <c r="S21" s="595"/>
      <c r="T21" s="595"/>
      <c r="U21" s="584"/>
      <c r="V21" s="580"/>
    </row>
    <row r="22" spans="1:22" ht="22.5" customHeight="1" x14ac:dyDescent="0.15">
      <c r="A22" s="402">
        <v>8</v>
      </c>
      <c r="B22" s="404">
        <f>基礎情報入力!V115</f>
        <v>0</v>
      </c>
      <c r="C22" s="615">
        <f>ROUNDDOWN('様式3-4 ﾛ（改修・要安全確認計画）'!F134/1000,0)</f>
        <v>0</v>
      </c>
      <c r="D22" s="408">
        <f>ROUNDDOWN('様式3-4 ﾛ（改修・要安全確認計画）'!F136/1000,0)</f>
        <v>0</v>
      </c>
      <c r="E22" s="410" t="s">
        <v>146</v>
      </c>
      <c r="F22" s="380">
        <f>IF((D22&lt;=C22),D22,C22)</f>
        <v>0</v>
      </c>
      <c r="G22" s="391">
        <f>ROUNDDOWN(基礎情報入力!V128/1000,0)</f>
        <v>0</v>
      </c>
      <c r="H22" s="392"/>
      <c r="I22" s="395">
        <f>ROUNDDOWN(基礎情報入力!V129/1000,0)</f>
        <v>0</v>
      </c>
      <c r="J22" s="396"/>
      <c r="K22" s="392"/>
      <c r="L22" s="525" t="str">
        <f>IF(ISERROR(G22/F22),"",ROUNDDOWN(G22/F22,6))</f>
        <v/>
      </c>
      <c r="M22" s="599" t="str">
        <f>IF(ISERROR(L22/10),"",ROUNDDOWN(L22/10,6))</f>
        <v/>
      </c>
      <c r="N22" s="601" t="s">
        <v>144</v>
      </c>
      <c r="O22" s="141">
        <v>6.6666000000000003E-2</v>
      </c>
      <c r="P22" s="603" t="s">
        <v>145</v>
      </c>
      <c r="Q22" s="605">
        <f>IF(M22&lt;=O22,M22,O22)</f>
        <v>6.6666000000000003E-2</v>
      </c>
      <c r="R22" s="597">
        <f>IF(ISERROR(ROUNDDOWN(F22*Q22,0)),"",(ROUNDDOWN(F22*Q22,0)))</f>
        <v>0</v>
      </c>
      <c r="S22" s="614">
        <f>SUM(I22,R22)</f>
        <v>0</v>
      </c>
      <c r="T22" s="614">
        <f>ROUNDDOWN(F22*2/5,0)</f>
        <v>0</v>
      </c>
      <c r="U22" s="595">
        <f>IF(0&lt;=S22-T22,S22-T22,0)</f>
        <v>0</v>
      </c>
      <c r="V22" s="597">
        <f>IF(ISERROR(IF(0&lt;=R22-U22,R22-U22,0)),"",(IF(0&lt;=R22-U22,R22-U22,0)))</f>
        <v>0</v>
      </c>
    </row>
    <row r="23" spans="1:22" ht="22.5" customHeight="1" x14ac:dyDescent="0.15">
      <c r="A23" s="402"/>
      <c r="B23" s="404"/>
      <c r="C23" s="616"/>
      <c r="D23" s="408"/>
      <c r="E23" s="410"/>
      <c r="F23" s="380"/>
      <c r="G23" s="391"/>
      <c r="H23" s="392"/>
      <c r="I23" s="395"/>
      <c r="J23" s="396"/>
      <c r="K23" s="392"/>
      <c r="L23" s="526"/>
      <c r="M23" s="600"/>
      <c r="N23" s="602"/>
      <c r="O23" s="80">
        <f>O22</f>
        <v>6.6666000000000003E-2</v>
      </c>
      <c r="P23" s="604"/>
      <c r="Q23" s="606"/>
      <c r="R23" s="598"/>
      <c r="S23" s="614"/>
      <c r="T23" s="614"/>
      <c r="U23" s="596"/>
      <c r="V23" s="598"/>
    </row>
    <row r="24" spans="1:22" ht="22.5" customHeight="1" x14ac:dyDescent="0.15">
      <c r="A24" s="402">
        <v>9</v>
      </c>
      <c r="B24" s="404">
        <f>基礎情報入力!V130</f>
        <v>0</v>
      </c>
      <c r="C24" s="615">
        <f>ROUNDDOWN('様式3-4 ﾛ（改修・要安全確認計画）'!F1151/1000,0)</f>
        <v>0</v>
      </c>
      <c r="D24" s="408">
        <f>ROUNDDOWN('様式3-4 ﾛ（改修・要安全確認計画）'!F153/1000,0)</f>
        <v>0</v>
      </c>
      <c r="E24" s="410" t="s">
        <v>146</v>
      </c>
      <c r="F24" s="380">
        <f>IF((D24&lt;=C24),D24,C24)</f>
        <v>0</v>
      </c>
      <c r="G24" s="391">
        <f>ROUNDDOWN(基礎情報入力!V143/1000,0)</f>
        <v>0</v>
      </c>
      <c r="H24" s="392"/>
      <c r="I24" s="395">
        <f>ROUNDDOWN(基礎情報入力!V144/1000,0)</f>
        <v>0</v>
      </c>
      <c r="J24" s="396"/>
      <c r="K24" s="392"/>
      <c r="L24" s="525" t="str">
        <f>IF(ISERROR(G24/F24),"",ROUNDDOWN(G24/F24,6))</f>
        <v/>
      </c>
      <c r="M24" s="599" t="str">
        <f>IF(ISERROR(L24/10),"",ROUNDDOWN(L24/10,6))</f>
        <v/>
      </c>
      <c r="N24" s="586" t="s">
        <v>144</v>
      </c>
      <c r="O24" s="141">
        <v>6.6666000000000003E-2</v>
      </c>
      <c r="P24" s="588" t="s">
        <v>145</v>
      </c>
      <c r="Q24" s="590">
        <f>IF(M24&lt;=O24,M24,O24)</f>
        <v>6.6666000000000003E-2</v>
      </c>
      <c r="R24" s="580">
        <f>IF(ISERROR(ROUNDDOWN(F24*Q24,0)),"",(ROUNDDOWN(F24*Q24,0)))</f>
        <v>0</v>
      </c>
      <c r="S24" s="596">
        <f>SUM(I24,R24)</f>
        <v>0</v>
      </c>
      <c r="T24" s="596">
        <f>ROUNDDOWN(F24*2/5,0)</f>
        <v>0</v>
      </c>
      <c r="U24" s="584">
        <f>IF(0&lt;=S24-T24,S24-T24,0)</f>
        <v>0</v>
      </c>
      <c r="V24" s="580">
        <f>IF(ISERROR(IF(0&lt;=R24-U24,R24-U24,0)),"",(IF(0&lt;=R24-U24,R24-U24,0)))</f>
        <v>0</v>
      </c>
    </row>
    <row r="25" spans="1:22" ht="22.5" customHeight="1" x14ac:dyDescent="0.15">
      <c r="A25" s="402"/>
      <c r="B25" s="404"/>
      <c r="C25" s="616"/>
      <c r="D25" s="408"/>
      <c r="E25" s="410"/>
      <c r="F25" s="380"/>
      <c r="G25" s="391"/>
      <c r="H25" s="392"/>
      <c r="I25" s="395"/>
      <c r="J25" s="396"/>
      <c r="K25" s="392"/>
      <c r="L25" s="526"/>
      <c r="M25" s="600"/>
      <c r="N25" s="586"/>
      <c r="O25" s="79">
        <f>O24</f>
        <v>6.6666000000000003E-2</v>
      </c>
      <c r="P25" s="588"/>
      <c r="Q25" s="590"/>
      <c r="R25" s="580"/>
      <c r="S25" s="595"/>
      <c r="T25" s="595"/>
      <c r="U25" s="584"/>
      <c r="V25" s="580"/>
    </row>
    <row r="26" spans="1:22" ht="22.5" customHeight="1" x14ac:dyDescent="0.15">
      <c r="A26" s="402">
        <v>10</v>
      </c>
      <c r="B26" s="404">
        <f>基礎情報入力!V145</f>
        <v>0</v>
      </c>
      <c r="C26" s="615">
        <f>ROUNDDOWN('様式3-4 ﾛ（改修・要安全確認計画）'!F168/1000,0)</f>
        <v>0</v>
      </c>
      <c r="D26" s="408">
        <f>ROUNDDOWN('様式3-4 ﾛ（改修・要安全確認計画）'!F170/1000,0)</f>
        <v>0</v>
      </c>
      <c r="E26" s="410" t="s">
        <v>146</v>
      </c>
      <c r="F26" s="380">
        <f>IF((D26&lt;=C26),D26,C26)</f>
        <v>0</v>
      </c>
      <c r="G26" s="391">
        <f>ROUNDDOWN(基礎情報入力!V158/1000,0)</f>
        <v>0</v>
      </c>
      <c r="H26" s="392"/>
      <c r="I26" s="395">
        <f>ROUNDDOWN(基礎情報入力!V159/1000,0)</f>
        <v>0</v>
      </c>
      <c r="J26" s="396"/>
      <c r="K26" s="392"/>
      <c r="L26" s="525" t="str">
        <f>IF(ISERROR(G26/F26),"",ROUNDDOWN(G26/F26,6))</f>
        <v/>
      </c>
      <c r="M26" s="599" t="str">
        <f>IF(ISERROR(L26/10),"",ROUNDDOWN(L26/10,6))</f>
        <v/>
      </c>
      <c r="N26" s="601" t="s">
        <v>144</v>
      </c>
      <c r="O26" s="141">
        <v>6.6666000000000003E-2</v>
      </c>
      <c r="P26" s="603" t="s">
        <v>314</v>
      </c>
      <c r="Q26" s="605">
        <f>IF(M26&lt;=O26,M26,O26)</f>
        <v>6.6666000000000003E-2</v>
      </c>
      <c r="R26" s="597">
        <f>IF(ISERROR(ROUNDDOWN(F26*Q26,0)),"",(ROUNDDOWN(F26*Q26,0)))</f>
        <v>0</v>
      </c>
      <c r="S26" s="614">
        <f>SUM(I26,R26)</f>
        <v>0</v>
      </c>
      <c r="T26" s="614">
        <f>ROUNDDOWN(F26*2/5,0)</f>
        <v>0</v>
      </c>
      <c r="U26" s="595">
        <f>IF(0&lt;=S26-T26,S26-T26,0)</f>
        <v>0</v>
      </c>
      <c r="V26" s="597">
        <f>IF(ISERROR(IF(0&lt;=R26-U26,R26-U26,0)),"",(IF(0&lt;=R26-U26,R26-U26,0)))</f>
        <v>0</v>
      </c>
    </row>
    <row r="27" spans="1:22" ht="22.5" customHeight="1" thickBot="1" x14ac:dyDescent="0.2">
      <c r="A27" s="424"/>
      <c r="B27" s="539"/>
      <c r="C27" s="618"/>
      <c r="D27" s="540"/>
      <c r="E27" s="425"/>
      <c r="F27" s="423"/>
      <c r="G27" s="531"/>
      <c r="H27" s="532"/>
      <c r="I27" s="533"/>
      <c r="J27" s="534"/>
      <c r="K27" s="532"/>
      <c r="L27" s="526"/>
      <c r="M27" s="600"/>
      <c r="N27" s="610"/>
      <c r="O27" s="78">
        <f>O26</f>
        <v>6.6666000000000003E-2</v>
      </c>
      <c r="P27" s="611"/>
      <c r="Q27" s="612"/>
      <c r="R27" s="609"/>
      <c r="S27" s="617"/>
      <c r="T27" s="617"/>
      <c r="U27" s="607"/>
      <c r="V27" s="609"/>
    </row>
    <row r="28" spans="1:22" ht="22.5" customHeight="1" x14ac:dyDescent="0.15">
      <c r="A28" s="434"/>
      <c r="B28" s="436" t="s">
        <v>95</v>
      </c>
      <c r="C28" s="437"/>
      <c r="D28" s="439"/>
      <c r="E28" s="441"/>
      <c r="F28" s="428">
        <f t="shared" ref="F28:K28" si="0">SUM(F8:F27)</f>
        <v>0</v>
      </c>
      <c r="G28" s="443">
        <f t="shared" si="0"/>
        <v>0</v>
      </c>
      <c r="H28" s="444">
        <f t="shared" si="0"/>
        <v>0</v>
      </c>
      <c r="I28" s="447">
        <f t="shared" si="0"/>
        <v>0</v>
      </c>
      <c r="J28" s="448">
        <f t="shared" si="0"/>
        <v>0</v>
      </c>
      <c r="K28" s="444">
        <f t="shared" si="0"/>
        <v>0</v>
      </c>
      <c r="L28" s="451"/>
      <c r="M28" s="490"/>
      <c r="N28" s="441"/>
      <c r="O28" s="492"/>
      <c r="P28" s="492"/>
      <c r="Q28" s="430"/>
      <c r="R28" s="432"/>
      <c r="S28" s="456"/>
      <c r="T28" s="426"/>
      <c r="U28" s="426"/>
      <c r="V28" s="428">
        <f>SUM(V8:V27)</f>
        <v>0</v>
      </c>
    </row>
    <row r="29" spans="1:22" ht="22.5" customHeight="1" thickBot="1" x14ac:dyDescent="0.2">
      <c r="A29" s="435"/>
      <c r="B29" s="369"/>
      <c r="C29" s="438"/>
      <c r="D29" s="440"/>
      <c r="E29" s="442"/>
      <c r="F29" s="429"/>
      <c r="G29" s="445"/>
      <c r="H29" s="446"/>
      <c r="I29" s="449"/>
      <c r="J29" s="450"/>
      <c r="K29" s="446"/>
      <c r="L29" s="452"/>
      <c r="M29" s="491"/>
      <c r="N29" s="442"/>
      <c r="O29" s="493"/>
      <c r="P29" s="493"/>
      <c r="Q29" s="431"/>
      <c r="R29" s="433"/>
      <c r="S29" s="457"/>
      <c r="T29" s="427"/>
      <c r="U29" s="427"/>
      <c r="V29" s="429"/>
    </row>
    <row r="30" spans="1:22" ht="30" customHeight="1" x14ac:dyDescent="0.15"/>
    <row r="31" spans="1:22" x14ac:dyDescent="0.15">
      <c r="C31" s="162" t="s">
        <v>338</v>
      </c>
      <c r="L31" s="105"/>
      <c r="M31" s="105"/>
      <c r="N31" s="105"/>
      <c r="O31" s="105" t="s">
        <v>319</v>
      </c>
    </row>
    <row r="32" spans="1:22" x14ac:dyDescent="0.15">
      <c r="C32" s="162" t="s">
        <v>339</v>
      </c>
      <c r="L32" s="105"/>
      <c r="M32" s="105"/>
      <c r="N32" s="105"/>
      <c r="O32" s="105" t="s">
        <v>257</v>
      </c>
    </row>
    <row r="33" spans="12:15" x14ac:dyDescent="0.15">
      <c r="L33" s="105"/>
      <c r="M33" s="105"/>
      <c r="N33" s="105"/>
      <c r="O33" s="105" t="s">
        <v>331</v>
      </c>
    </row>
    <row r="34" spans="12:15" x14ac:dyDescent="0.15">
      <c r="L34" s="105" t="s">
        <v>319</v>
      </c>
      <c r="M34" s="105"/>
      <c r="N34" s="105"/>
      <c r="O34" s="105"/>
    </row>
    <row r="35" spans="12:15" x14ac:dyDescent="0.15">
      <c r="L35" s="105" t="s">
        <v>254</v>
      </c>
      <c r="M35" s="105"/>
      <c r="N35" s="105"/>
      <c r="O35" s="105"/>
    </row>
    <row r="36" spans="12:15" x14ac:dyDescent="0.15">
      <c r="L36" s="105" t="s">
        <v>322</v>
      </c>
      <c r="M36" s="105"/>
      <c r="N36" s="105"/>
      <c r="O36" s="105"/>
    </row>
    <row r="38" spans="12:15" x14ac:dyDescent="0.15">
      <c r="O38" s="157"/>
    </row>
    <row r="39" spans="12:15" x14ac:dyDescent="0.15">
      <c r="O39" s="157"/>
    </row>
  </sheetData>
  <mergeCells count="221">
    <mergeCell ref="V28:V29"/>
    <mergeCell ref="P28:P29"/>
    <mergeCell ref="Q28:Q29"/>
    <mergeCell ref="R28:R29"/>
    <mergeCell ref="S28:S29"/>
    <mergeCell ref="T28:T29"/>
    <mergeCell ref="U28:U29"/>
    <mergeCell ref="G28:H29"/>
    <mergeCell ref="I28:K29"/>
    <mergeCell ref="L28:L29"/>
    <mergeCell ref="M28:M29"/>
    <mergeCell ref="N28:N29"/>
    <mergeCell ref="O28:O29"/>
    <mergeCell ref="A28:A29"/>
    <mergeCell ref="B28:B29"/>
    <mergeCell ref="C28:C29"/>
    <mergeCell ref="D28:D29"/>
    <mergeCell ref="E28:E29"/>
    <mergeCell ref="F28:F29"/>
    <mergeCell ref="Q26:Q27"/>
    <mergeCell ref="R26:R27"/>
    <mergeCell ref="S26:S27"/>
    <mergeCell ref="A26:A27"/>
    <mergeCell ref="B26:B27"/>
    <mergeCell ref="C26:C27"/>
    <mergeCell ref="D26:D27"/>
    <mergeCell ref="E26:E27"/>
    <mergeCell ref="F26:F27"/>
    <mergeCell ref="T26:T27"/>
    <mergeCell ref="U26:U27"/>
    <mergeCell ref="V26:V27"/>
    <mergeCell ref="G26:H27"/>
    <mergeCell ref="I26:K27"/>
    <mergeCell ref="L26:L27"/>
    <mergeCell ref="M26:M27"/>
    <mergeCell ref="N26:N27"/>
    <mergeCell ref="P26:P27"/>
    <mergeCell ref="T24:T25"/>
    <mergeCell ref="U24:U25"/>
    <mergeCell ref="V24:V25"/>
    <mergeCell ref="G24:H25"/>
    <mergeCell ref="I24:K25"/>
    <mergeCell ref="L24:L25"/>
    <mergeCell ref="M24:M25"/>
    <mergeCell ref="N24:N25"/>
    <mergeCell ref="P24:P25"/>
    <mergeCell ref="A24:A25"/>
    <mergeCell ref="B24:B25"/>
    <mergeCell ref="C24:C25"/>
    <mergeCell ref="D24:D25"/>
    <mergeCell ref="E24:E25"/>
    <mergeCell ref="F24:F25"/>
    <mergeCell ref="Q22:Q23"/>
    <mergeCell ref="R22:R23"/>
    <mergeCell ref="S22:S23"/>
    <mergeCell ref="A22:A23"/>
    <mergeCell ref="B22:B23"/>
    <mergeCell ref="C22:C23"/>
    <mergeCell ref="D22:D23"/>
    <mergeCell ref="E22:E23"/>
    <mergeCell ref="F22:F23"/>
    <mergeCell ref="Q24:Q25"/>
    <mergeCell ref="R24:R25"/>
    <mergeCell ref="S24:S25"/>
    <mergeCell ref="T22:T23"/>
    <mergeCell ref="U22:U23"/>
    <mergeCell ref="V22:V23"/>
    <mergeCell ref="G22:H23"/>
    <mergeCell ref="I22:K23"/>
    <mergeCell ref="L22:L23"/>
    <mergeCell ref="M22:M23"/>
    <mergeCell ref="N22:N23"/>
    <mergeCell ref="P22:P23"/>
    <mergeCell ref="T20:T21"/>
    <mergeCell ref="U20:U21"/>
    <mergeCell ref="V20:V21"/>
    <mergeCell ref="G20:H21"/>
    <mergeCell ref="I20:K21"/>
    <mergeCell ref="L20:L21"/>
    <mergeCell ref="M20:M21"/>
    <mergeCell ref="N20:N21"/>
    <mergeCell ref="P20:P21"/>
    <mergeCell ref="A20:A21"/>
    <mergeCell ref="B20:B21"/>
    <mergeCell ref="C20:C21"/>
    <mergeCell ref="D20:D21"/>
    <mergeCell ref="E20:E21"/>
    <mergeCell ref="F20:F21"/>
    <mergeCell ref="Q18:Q19"/>
    <mergeCell ref="R18:R19"/>
    <mergeCell ref="S18:S19"/>
    <mergeCell ref="A18:A19"/>
    <mergeCell ref="B18:B19"/>
    <mergeCell ref="C18:C19"/>
    <mergeCell ref="D18:D19"/>
    <mergeCell ref="E18:E19"/>
    <mergeCell ref="F18:F19"/>
    <mergeCell ref="Q20:Q21"/>
    <mergeCell ref="R20:R21"/>
    <mergeCell ref="S20:S21"/>
    <mergeCell ref="T18:T19"/>
    <mergeCell ref="U18:U19"/>
    <mergeCell ref="V18:V19"/>
    <mergeCell ref="G18:H19"/>
    <mergeCell ref="I18:K19"/>
    <mergeCell ref="L18:L19"/>
    <mergeCell ref="M18:M19"/>
    <mergeCell ref="N18:N19"/>
    <mergeCell ref="P18:P19"/>
    <mergeCell ref="T16:T17"/>
    <mergeCell ref="U16:U17"/>
    <mergeCell ref="V16:V17"/>
    <mergeCell ref="G16:H17"/>
    <mergeCell ref="I16:K17"/>
    <mergeCell ref="L16:L17"/>
    <mergeCell ref="M16:M17"/>
    <mergeCell ref="N16:N17"/>
    <mergeCell ref="P16:P17"/>
    <mergeCell ref="A16:A17"/>
    <mergeCell ref="B16:B17"/>
    <mergeCell ref="C16:C17"/>
    <mergeCell ref="D16:D17"/>
    <mergeCell ref="E16:E17"/>
    <mergeCell ref="F16:F17"/>
    <mergeCell ref="Q14:Q15"/>
    <mergeCell ref="R14:R15"/>
    <mergeCell ref="S14:S15"/>
    <mergeCell ref="A14:A15"/>
    <mergeCell ref="B14:B15"/>
    <mergeCell ref="C14:C15"/>
    <mergeCell ref="D14:D15"/>
    <mergeCell ref="E14:E15"/>
    <mergeCell ref="F14:F15"/>
    <mergeCell ref="Q16:Q17"/>
    <mergeCell ref="R16:R17"/>
    <mergeCell ref="S16:S17"/>
    <mergeCell ref="T14:T15"/>
    <mergeCell ref="U14:U15"/>
    <mergeCell ref="V14:V15"/>
    <mergeCell ref="G14:H15"/>
    <mergeCell ref="I14:K15"/>
    <mergeCell ref="L14:L15"/>
    <mergeCell ref="M14:M15"/>
    <mergeCell ref="N14:N15"/>
    <mergeCell ref="P14:P15"/>
    <mergeCell ref="T12:T13"/>
    <mergeCell ref="U12:U13"/>
    <mergeCell ref="V12:V13"/>
    <mergeCell ref="G12:H13"/>
    <mergeCell ref="I12:K13"/>
    <mergeCell ref="L12:L13"/>
    <mergeCell ref="M12:M13"/>
    <mergeCell ref="N12:N13"/>
    <mergeCell ref="P12:P13"/>
    <mergeCell ref="A12:A13"/>
    <mergeCell ref="B12:B13"/>
    <mergeCell ref="C12:C13"/>
    <mergeCell ref="D12:D13"/>
    <mergeCell ref="E12:E13"/>
    <mergeCell ref="F12:F13"/>
    <mergeCell ref="Q10:Q11"/>
    <mergeCell ref="R10:R11"/>
    <mergeCell ref="S10:S11"/>
    <mergeCell ref="A10:A11"/>
    <mergeCell ref="B10:B11"/>
    <mergeCell ref="C10:C11"/>
    <mergeCell ref="D10:D11"/>
    <mergeCell ref="E10:E11"/>
    <mergeCell ref="F10:F11"/>
    <mergeCell ref="Q12:Q13"/>
    <mergeCell ref="R12:R13"/>
    <mergeCell ref="S12:S13"/>
    <mergeCell ref="V8:V9"/>
    <mergeCell ref="G8:H9"/>
    <mergeCell ref="I8:K9"/>
    <mergeCell ref="L8:L9"/>
    <mergeCell ref="M8:M9"/>
    <mergeCell ref="N8:N9"/>
    <mergeCell ref="P8:P9"/>
    <mergeCell ref="T10:T11"/>
    <mergeCell ref="U10:U11"/>
    <mergeCell ref="V10:V11"/>
    <mergeCell ref="G10:H11"/>
    <mergeCell ref="I10:K11"/>
    <mergeCell ref="L10:L11"/>
    <mergeCell ref="M10:M11"/>
    <mergeCell ref="N10:N11"/>
    <mergeCell ref="P10:P11"/>
    <mergeCell ref="A8:A9"/>
    <mergeCell ref="B8:B9"/>
    <mergeCell ref="C8:C9"/>
    <mergeCell ref="D8:D9"/>
    <mergeCell ref="E8:E9"/>
    <mergeCell ref="F8:F9"/>
    <mergeCell ref="S6:S7"/>
    <mergeCell ref="T6:T7"/>
    <mergeCell ref="U6:U7"/>
    <mergeCell ref="A5:A7"/>
    <mergeCell ref="B5:B7"/>
    <mergeCell ref="C5:C7"/>
    <mergeCell ref="D5:D7"/>
    <mergeCell ref="E5:E7"/>
    <mergeCell ref="F5:F7"/>
    <mergeCell ref="Q8:Q9"/>
    <mergeCell ref="R8:R9"/>
    <mergeCell ref="S8:S9"/>
    <mergeCell ref="T8:T9"/>
    <mergeCell ref="U8:U9"/>
    <mergeCell ref="V6:V7"/>
    <mergeCell ref="G7:H7"/>
    <mergeCell ref="I7:K7"/>
    <mergeCell ref="G5:L5"/>
    <mergeCell ref="M5:V5"/>
    <mergeCell ref="G6:K6"/>
    <mergeCell ref="L6:L7"/>
    <mergeCell ref="M6:M7"/>
    <mergeCell ref="N6:N7"/>
    <mergeCell ref="O6:O7"/>
    <mergeCell ref="P6:P7"/>
    <mergeCell ref="Q6:Q7"/>
    <mergeCell ref="R6:R7"/>
  </mergeCells>
  <phoneticPr fontId="14"/>
  <pageMargins left="0.51181102362204722" right="0.11811023622047245" top="0.74803149606299213" bottom="0.55118110236220474" header="0.31496062992125984" footer="0.31496062992125984"/>
  <pageSetup paperSize="9" scale="68"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82"/>
  <sheetViews>
    <sheetView showZeros="0" view="pageBreakPreview" zoomScaleNormal="100" zoomScaleSheetLayoutView="100" workbookViewId="0"/>
  </sheetViews>
  <sheetFormatPr defaultColWidth="12.625" defaultRowHeight="13.5" x14ac:dyDescent="0.15"/>
  <cols>
    <col min="1" max="2" width="3.625" style="69" customWidth="1"/>
    <col min="3" max="3" width="20.625" style="69" customWidth="1"/>
    <col min="4" max="4" width="18.625" style="69" customWidth="1"/>
    <col min="5" max="5" width="3.625" style="69" customWidth="1"/>
    <col min="6" max="6" width="12.625" style="69" customWidth="1"/>
    <col min="7" max="7" width="6.625" style="69" customWidth="1"/>
    <col min="8" max="8" width="9.625" style="69" customWidth="1"/>
    <col min="9" max="10" width="3.625" style="69" customWidth="1"/>
    <col min="11" max="11" width="6.625" style="69" customWidth="1"/>
    <col min="12" max="13" width="12.625" style="69" customWidth="1"/>
    <col min="14" max="14" width="3.625" style="69" customWidth="1"/>
    <col min="15" max="15" width="12.625" style="69" customWidth="1"/>
    <col min="16" max="16" width="3.625" style="69" customWidth="1"/>
    <col min="17" max="22" width="12.625" style="69" customWidth="1"/>
    <col min="23" max="16384" width="12.625" style="69"/>
  </cols>
  <sheetData>
    <row r="1" spans="1:16" ht="30" customHeight="1" x14ac:dyDescent="0.15">
      <c r="A1" s="105" t="s">
        <v>187</v>
      </c>
    </row>
    <row r="2" spans="1:16" ht="15" customHeight="1" x14ac:dyDescent="0.15"/>
    <row r="3" spans="1:16" ht="30" customHeight="1" x14ac:dyDescent="0.15">
      <c r="A3" s="70" t="s">
        <v>153</v>
      </c>
    </row>
    <row r="4" spans="1:16" x14ac:dyDescent="0.15">
      <c r="C4" s="31"/>
      <c r="D4" s="31"/>
      <c r="E4" s="31"/>
      <c r="F4" s="31"/>
      <c r="G4" s="31"/>
      <c r="H4" s="31"/>
      <c r="I4" s="32"/>
      <c r="J4" s="32"/>
      <c r="K4" s="32"/>
      <c r="L4" s="31"/>
    </row>
    <row r="5" spans="1:16" ht="30" customHeight="1" x14ac:dyDescent="0.15">
      <c r="B5" s="98" t="s">
        <v>180</v>
      </c>
      <c r="C5" s="99"/>
      <c r="D5" s="567">
        <f>基礎情報入力!T10</f>
        <v>0</v>
      </c>
      <c r="E5" s="567"/>
      <c r="F5" s="567"/>
      <c r="G5" s="567"/>
      <c r="H5" s="55"/>
      <c r="I5" s="55"/>
      <c r="J5" s="55"/>
      <c r="K5" s="55"/>
      <c r="L5" s="55"/>
      <c r="M5" s="55"/>
    </row>
    <row r="6" spans="1:16" x14ac:dyDescent="0.15">
      <c r="C6" s="31"/>
      <c r="D6" s="31"/>
      <c r="E6" s="31"/>
      <c r="F6" s="31"/>
      <c r="G6" s="31"/>
      <c r="H6" s="31"/>
      <c r="I6" s="32"/>
      <c r="J6" s="32"/>
      <c r="K6" s="32"/>
      <c r="L6" s="31"/>
    </row>
    <row r="7" spans="1:16" s="105" customFormat="1" ht="30" customHeight="1" x14ac:dyDescent="0.15">
      <c r="C7" s="499" t="s">
        <v>138</v>
      </c>
      <c r="D7" s="500"/>
      <c r="E7" s="501"/>
      <c r="F7" s="148">
        <f>基礎情報入力!V15</f>
        <v>0</v>
      </c>
      <c r="G7" s="38" t="s">
        <v>26</v>
      </c>
      <c r="H7" s="31"/>
      <c r="I7" s="32"/>
      <c r="J7" s="32"/>
      <c r="K7" s="32"/>
      <c r="L7" s="31"/>
    </row>
    <row r="8" spans="1:16" s="105" customFormat="1" ht="30" customHeight="1" x14ac:dyDescent="0.15">
      <c r="C8" s="499" t="s">
        <v>235</v>
      </c>
      <c r="D8" s="500"/>
      <c r="E8" s="501"/>
      <c r="F8" s="151">
        <f>基礎情報入力!V16</f>
        <v>0</v>
      </c>
      <c r="G8" s="73" t="s">
        <v>140</v>
      </c>
      <c r="H8" s="31"/>
      <c r="I8" s="32"/>
      <c r="J8" s="32"/>
      <c r="K8" s="32"/>
      <c r="L8" s="31"/>
    </row>
    <row r="9" spans="1:16" s="105" customFormat="1" ht="30" customHeight="1" x14ac:dyDescent="0.15">
      <c r="C9" s="568" t="s">
        <v>236</v>
      </c>
      <c r="D9" s="568"/>
      <c r="E9" s="568"/>
      <c r="F9" s="39">
        <f>ROUNDDOWN(F7*F8,0)</f>
        <v>0</v>
      </c>
      <c r="G9" s="40" t="s">
        <v>49</v>
      </c>
      <c r="H9" s="51"/>
      <c r="I9" s="51"/>
      <c r="J9" s="42"/>
      <c r="K9" s="42"/>
      <c r="L9" s="54"/>
      <c r="M9" s="54"/>
      <c r="N9" s="54"/>
      <c r="O9" s="56"/>
      <c r="P9" s="56"/>
    </row>
    <row r="10" spans="1:16" s="105" customFormat="1" ht="30" customHeight="1" x14ac:dyDescent="0.15">
      <c r="C10" s="499" t="s">
        <v>237</v>
      </c>
      <c r="D10" s="500"/>
      <c r="E10" s="501"/>
      <c r="F10" s="151">
        <f>IF(基礎情報入力!V17="無","",IF(基礎情報入力!V17="ネット等による落下防止",13400,IF(基礎情報入力!V17="天井の耐震改修",31000,IF(基礎情報入力!V17="構造計算が必要な天井の耐震改修",70000,0))))-IF(基礎情報入力!V18="是",9200,0)+IF(基礎情報入力!V19&gt;10,FLOOR((基礎情報入力!V19-7),3)*3090,0)</f>
        <v>0</v>
      </c>
      <c r="G10" s="73" t="s">
        <v>140</v>
      </c>
      <c r="H10" s="51"/>
      <c r="I10" s="51"/>
      <c r="J10" s="42"/>
      <c r="K10" s="42"/>
      <c r="L10" s="54"/>
      <c r="M10" s="155" t="s">
        <v>259</v>
      </c>
      <c r="N10" s="54"/>
      <c r="O10" s="56"/>
      <c r="P10" s="56"/>
    </row>
    <row r="11" spans="1:16" s="105" customFormat="1" ht="30" customHeight="1" x14ac:dyDescent="0.15">
      <c r="C11" s="499" t="s">
        <v>238</v>
      </c>
      <c r="D11" s="500"/>
      <c r="E11" s="501"/>
      <c r="F11" s="148">
        <f>基礎情報入力!V20</f>
        <v>0</v>
      </c>
      <c r="G11" s="38" t="s">
        <v>26</v>
      </c>
      <c r="H11" s="51"/>
      <c r="I11" s="51"/>
      <c r="J11" s="42"/>
      <c r="K11" s="42"/>
      <c r="L11" s="54"/>
      <c r="M11" s="154" t="s">
        <v>260</v>
      </c>
      <c r="N11" s="54"/>
      <c r="O11" s="56"/>
      <c r="P11" s="56"/>
    </row>
    <row r="12" spans="1:16" s="105" customFormat="1" ht="30" customHeight="1" x14ac:dyDescent="0.15">
      <c r="C12" s="568" t="s">
        <v>239</v>
      </c>
      <c r="D12" s="568"/>
      <c r="E12" s="568"/>
      <c r="F12" s="152">
        <f>ROUNDDOWN(F10*F11,0)</f>
        <v>0</v>
      </c>
      <c r="G12" s="40" t="s">
        <v>49</v>
      </c>
      <c r="H12" s="51"/>
      <c r="I12" s="51"/>
      <c r="J12" s="42"/>
      <c r="K12" s="42"/>
      <c r="L12" s="54"/>
      <c r="M12" s="54"/>
      <c r="N12" s="54"/>
      <c r="O12" s="56"/>
      <c r="P12" s="56"/>
    </row>
    <row r="13" spans="1:16" s="105" customFormat="1" ht="30" customHeight="1" x14ac:dyDescent="0.15">
      <c r="C13" s="499" t="s">
        <v>240</v>
      </c>
      <c r="D13" s="500"/>
      <c r="E13" s="501"/>
      <c r="F13" s="153">
        <f>IF(基礎情報入力!V21="有",6500,0)-IF(F12&gt;0,1300,0)</f>
        <v>0</v>
      </c>
      <c r="G13" s="73" t="s">
        <v>140</v>
      </c>
      <c r="H13" s="51"/>
      <c r="I13" s="51"/>
      <c r="J13" s="42"/>
      <c r="K13" s="42"/>
      <c r="L13" s="54"/>
      <c r="M13" s="54"/>
      <c r="N13" s="54"/>
      <c r="O13" s="56"/>
      <c r="P13" s="56"/>
    </row>
    <row r="14" spans="1:16" s="105" customFormat="1" ht="30" customHeight="1" x14ac:dyDescent="0.15">
      <c r="C14" s="499" t="s">
        <v>241</v>
      </c>
      <c r="D14" s="500"/>
      <c r="E14" s="501"/>
      <c r="F14" s="152">
        <f>ROUNDDOWN(F7*F13,0)</f>
        <v>0</v>
      </c>
      <c r="G14" s="73" t="s">
        <v>49</v>
      </c>
      <c r="H14" s="51"/>
      <c r="I14" s="51"/>
      <c r="J14" s="42"/>
      <c r="K14" s="42"/>
      <c r="L14" s="54"/>
      <c r="M14" s="54"/>
      <c r="N14" s="54"/>
      <c r="O14" s="56"/>
      <c r="P14" s="56"/>
    </row>
    <row r="15" spans="1:16" s="105" customFormat="1" ht="30" customHeight="1" x14ac:dyDescent="0.15">
      <c r="C15" s="142" t="s">
        <v>242</v>
      </c>
      <c r="D15" s="143"/>
      <c r="E15" s="144"/>
      <c r="F15" s="148">
        <f>F9+F12+F14</f>
        <v>0</v>
      </c>
      <c r="G15" s="40" t="s">
        <v>49</v>
      </c>
      <c r="H15" s="51"/>
      <c r="I15" s="51"/>
      <c r="J15" s="42"/>
      <c r="K15" s="42"/>
      <c r="L15" s="54"/>
      <c r="M15" s="54"/>
      <c r="N15" s="54"/>
      <c r="O15" s="56"/>
      <c r="P15" s="56"/>
    </row>
    <row r="16" spans="1:16" s="105" customFormat="1" ht="30" customHeight="1" x14ac:dyDescent="0.15">
      <c r="C16" s="145"/>
      <c r="D16" s="143"/>
      <c r="E16" s="143"/>
      <c r="F16" s="149"/>
      <c r="G16" s="150"/>
      <c r="H16" s="51"/>
      <c r="I16" s="51"/>
      <c r="J16" s="42"/>
      <c r="K16" s="42"/>
      <c r="L16" s="54"/>
      <c r="M16" s="54"/>
      <c r="N16" s="54"/>
      <c r="O16" s="56"/>
      <c r="P16" s="56"/>
    </row>
    <row r="17" spans="2:16" s="105" customFormat="1" ht="30" customHeight="1" x14ac:dyDescent="0.15">
      <c r="C17" s="569" t="s">
        <v>243</v>
      </c>
      <c r="D17" s="570"/>
      <c r="E17" s="571"/>
      <c r="F17" s="41">
        <f>基礎情報入力!V22</f>
        <v>0</v>
      </c>
      <c r="G17" s="37" t="s">
        <v>49</v>
      </c>
      <c r="H17" s="51"/>
      <c r="I17" s="51"/>
      <c r="J17" s="42"/>
      <c r="K17" s="42"/>
      <c r="L17" s="54"/>
      <c r="M17" s="54"/>
      <c r="N17" s="54"/>
      <c r="O17" s="56"/>
      <c r="P17" s="56"/>
    </row>
    <row r="18" spans="2:16" s="105" customFormat="1" ht="30" customHeight="1" x14ac:dyDescent="0.15">
      <c r="C18" s="145"/>
      <c r="D18" s="143"/>
      <c r="E18" s="143"/>
      <c r="F18" s="149"/>
      <c r="G18" s="150"/>
      <c r="H18" s="51"/>
      <c r="I18" s="51"/>
      <c r="J18" s="42"/>
      <c r="K18" s="42"/>
      <c r="L18" s="54"/>
      <c r="M18" s="54"/>
      <c r="N18" s="54"/>
      <c r="O18" s="56"/>
      <c r="P18" s="56"/>
    </row>
    <row r="19" spans="2:16" s="105" customFormat="1" ht="30" customHeight="1" x14ac:dyDescent="0.15">
      <c r="C19" s="569" t="s">
        <v>244</v>
      </c>
      <c r="D19" s="570"/>
      <c r="E19" s="571"/>
      <c r="F19" s="35">
        <f>IF((F17&lt;=F15),F17,F15)</f>
        <v>0</v>
      </c>
      <c r="G19" s="36" t="s">
        <v>49</v>
      </c>
      <c r="H19" s="51"/>
      <c r="I19" s="51"/>
      <c r="J19" s="42"/>
      <c r="K19" s="42"/>
      <c r="L19" s="54"/>
      <c r="M19" s="54"/>
      <c r="N19" s="54"/>
      <c r="O19" s="56"/>
      <c r="P19" s="56"/>
    </row>
    <row r="20" spans="2:16" s="105" customFormat="1" ht="30" customHeight="1" x14ac:dyDescent="0.15">
      <c r="C20" s="50"/>
      <c r="D20" s="56"/>
      <c r="E20" s="56"/>
      <c r="F20" s="52"/>
      <c r="G20" s="53"/>
      <c r="H20" s="51"/>
      <c r="I20" s="51"/>
      <c r="J20" s="42"/>
      <c r="K20" s="42"/>
      <c r="L20" s="54"/>
      <c r="M20" s="54"/>
      <c r="N20" s="54"/>
      <c r="O20" s="56"/>
      <c r="P20" s="56"/>
    </row>
    <row r="21" spans="2:16" s="105" customFormat="1" x14ac:dyDescent="0.15">
      <c r="C21" s="31"/>
      <c r="D21" s="31"/>
      <c r="E21" s="31"/>
      <c r="F21" s="31"/>
      <c r="G21" s="31"/>
      <c r="H21" s="31"/>
      <c r="I21" s="32"/>
      <c r="J21" s="32"/>
      <c r="K21" s="32"/>
      <c r="L21" s="31"/>
    </row>
    <row r="22" spans="2:16" s="105" customFormat="1" ht="30" customHeight="1" x14ac:dyDescent="0.15">
      <c r="B22" s="100" t="s">
        <v>170</v>
      </c>
      <c r="C22" s="99"/>
      <c r="D22" s="613">
        <f>基礎情報入力!V25</f>
        <v>0</v>
      </c>
      <c r="E22" s="613"/>
      <c r="F22" s="613"/>
      <c r="G22" s="613"/>
      <c r="H22" s="55"/>
      <c r="I22" s="55"/>
      <c r="J22" s="55"/>
      <c r="K22" s="55"/>
      <c r="L22" s="55"/>
      <c r="M22" s="55"/>
    </row>
    <row r="23" spans="2:16" s="105" customFormat="1" x14ac:dyDescent="0.15">
      <c r="C23" s="31"/>
      <c r="D23" s="31"/>
      <c r="E23" s="31"/>
      <c r="F23" s="31"/>
      <c r="G23" s="31"/>
      <c r="H23" s="31"/>
      <c r="I23" s="32"/>
      <c r="J23" s="32"/>
      <c r="K23" s="32"/>
      <c r="L23" s="31"/>
    </row>
    <row r="24" spans="2:16" s="105" customFormat="1" ht="30" customHeight="1" x14ac:dyDescent="0.15">
      <c r="C24" s="499" t="s">
        <v>138</v>
      </c>
      <c r="D24" s="500"/>
      <c r="E24" s="501"/>
      <c r="F24" s="49">
        <f>基礎情報入力!V30</f>
        <v>0</v>
      </c>
      <c r="G24" s="38" t="s">
        <v>26</v>
      </c>
      <c r="H24" s="31"/>
      <c r="I24" s="32"/>
      <c r="J24" s="32"/>
      <c r="K24" s="32"/>
      <c r="L24" s="31"/>
    </row>
    <row r="25" spans="2:16" s="105" customFormat="1" ht="30" customHeight="1" x14ac:dyDescent="0.15">
      <c r="C25" s="499" t="s">
        <v>235</v>
      </c>
      <c r="D25" s="500"/>
      <c r="E25" s="501"/>
      <c r="F25" s="49">
        <f>基礎情報入力!V31</f>
        <v>0</v>
      </c>
      <c r="G25" s="73" t="s">
        <v>141</v>
      </c>
      <c r="H25" s="31"/>
      <c r="I25" s="32"/>
      <c r="J25" s="32"/>
      <c r="K25" s="32"/>
      <c r="L25" s="31"/>
    </row>
    <row r="26" spans="2:16" s="105" customFormat="1" ht="30" customHeight="1" x14ac:dyDescent="0.15">
      <c r="C26" s="568" t="s">
        <v>236</v>
      </c>
      <c r="D26" s="568"/>
      <c r="E26" s="568"/>
      <c r="F26" s="39">
        <f>ROUNDDOWN(F24*F25,0)</f>
        <v>0</v>
      </c>
      <c r="G26" s="40" t="s">
        <v>79</v>
      </c>
      <c r="H26" s="51"/>
      <c r="I26" s="51"/>
      <c r="J26" s="42"/>
      <c r="K26" s="42"/>
      <c r="L26" s="54"/>
      <c r="M26" s="54"/>
      <c r="N26" s="54"/>
      <c r="O26" s="56"/>
      <c r="P26" s="56"/>
    </row>
    <row r="27" spans="2:16" s="105" customFormat="1" ht="30" customHeight="1" x14ac:dyDescent="0.15">
      <c r="C27" s="499" t="s">
        <v>237</v>
      </c>
      <c r="D27" s="500"/>
      <c r="E27" s="501"/>
      <c r="F27" s="151">
        <f>IF(基礎情報入力!V32="無","",IF(基礎情報入力!V32="ネット等による落下防止",13400,IF(基礎情報入力!V32="天井の耐震改修",31000,IF(基礎情報入力!V32="構造計算が必要な天井の耐震改修",70000,0))))-IF(基礎情報入力!V33="是",9200,0)+IF(基礎情報入力!V34&gt;10,FLOOR((基礎情報入力!V34-7),3)*3090,0)</f>
        <v>0</v>
      </c>
      <c r="G27" s="73" t="s">
        <v>140</v>
      </c>
      <c r="H27" s="51"/>
      <c r="I27" s="51"/>
      <c r="J27" s="42"/>
      <c r="K27" s="42"/>
      <c r="L27" s="54"/>
      <c r="M27" s="54"/>
      <c r="N27" s="54"/>
      <c r="O27" s="56"/>
      <c r="P27" s="56"/>
    </row>
    <row r="28" spans="2:16" s="105" customFormat="1" ht="30" customHeight="1" x14ac:dyDescent="0.15">
      <c r="C28" s="499" t="s">
        <v>238</v>
      </c>
      <c r="D28" s="500"/>
      <c r="E28" s="501"/>
      <c r="F28" s="148">
        <f>基礎情報入力!V35</f>
        <v>0</v>
      </c>
      <c r="G28" s="38" t="s">
        <v>26</v>
      </c>
      <c r="H28" s="51"/>
      <c r="I28" s="51"/>
      <c r="J28" s="42"/>
      <c r="K28" s="42"/>
      <c r="L28" s="54"/>
      <c r="M28" s="54"/>
      <c r="N28" s="54"/>
      <c r="O28" s="56"/>
      <c r="P28" s="56"/>
    </row>
    <row r="29" spans="2:16" s="105" customFormat="1" ht="30" customHeight="1" x14ac:dyDescent="0.15">
      <c r="C29" s="568" t="s">
        <v>239</v>
      </c>
      <c r="D29" s="568"/>
      <c r="E29" s="568"/>
      <c r="F29" s="152">
        <f>ROUNDDOWN(F27*F28,0)</f>
        <v>0</v>
      </c>
      <c r="G29" s="40" t="s">
        <v>49</v>
      </c>
      <c r="H29" s="51"/>
      <c r="I29" s="51"/>
      <c r="J29" s="42"/>
      <c r="K29" s="42"/>
      <c r="L29" s="54"/>
      <c r="M29" s="54"/>
      <c r="N29" s="54"/>
      <c r="O29" s="56"/>
      <c r="P29" s="56"/>
    </row>
    <row r="30" spans="2:16" s="105" customFormat="1" ht="30" customHeight="1" x14ac:dyDescent="0.15">
      <c r="C30" s="499" t="s">
        <v>240</v>
      </c>
      <c r="D30" s="500"/>
      <c r="E30" s="501"/>
      <c r="F30" s="153">
        <f>IF(基礎情報入力!V36="有",6500,0)-IF(F29&gt;0,1300,0)</f>
        <v>0</v>
      </c>
      <c r="G30" s="73" t="s">
        <v>140</v>
      </c>
      <c r="H30" s="51"/>
      <c r="I30" s="51"/>
      <c r="J30" s="42"/>
      <c r="K30" s="42"/>
      <c r="L30" s="54"/>
      <c r="M30" s="54"/>
      <c r="N30" s="54"/>
      <c r="O30" s="56"/>
      <c r="P30" s="56"/>
    </row>
    <row r="31" spans="2:16" s="105" customFormat="1" ht="30" customHeight="1" x14ac:dyDescent="0.15">
      <c r="C31" s="499" t="s">
        <v>241</v>
      </c>
      <c r="D31" s="500"/>
      <c r="E31" s="501"/>
      <c r="F31" s="152">
        <f>ROUNDDOWN(F24*F30,0)</f>
        <v>0</v>
      </c>
      <c r="G31" s="73" t="s">
        <v>49</v>
      </c>
      <c r="H31" s="51"/>
      <c r="I31" s="51"/>
      <c r="J31" s="42"/>
      <c r="K31" s="42"/>
      <c r="L31" s="54"/>
      <c r="M31" s="54"/>
      <c r="N31" s="54"/>
      <c r="O31" s="56"/>
      <c r="P31" s="56"/>
    </row>
    <row r="32" spans="2:16" s="105" customFormat="1" ht="30" customHeight="1" x14ac:dyDescent="0.15">
      <c r="C32" s="142" t="s">
        <v>242</v>
      </c>
      <c r="D32" s="143"/>
      <c r="E32" s="144"/>
      <c r="F32" s="148">
        <f>F26+F29+F31</f>
        <v>0</v>
      </c>
      <c r="G32" s="40" t="s">
        <v>49</v>
      </c>
      <c r="H32" s="51"/>
      <c r="I32" s="51"/>
      <c r="J32" s="42"/>
      <c r="K32" s="42"/>
      <c r="L32" s="54"/>
      <c r="M32" s="54"/>
      <c r="N32" s="54"/>
      <c r="O32" s="56"/>
      <c r="P32" s="56"/>
    </row>
    <row r="33" spans="2:16" s="105" customFormat="1" ht="30" customHeight="1" x14ac:dyDescent="0.15">
      <c r="C33" s="145"/>
      <c r="D33" s="143"/>
      <c r="E33" s="143"/>
      <c r="F33" s="149"/>
      <c r="G33" s="150"/>
      <c r="H33" s="51"/>
      <c r="I33" s="51"/>
      <c r="J33" s="42"/>
      <c r="K33" s="42"/>
      <c r="L33" s="54"/>
      <c r="M33" s="54"/>
      <c r="N33" s="54"/>
      <c r="O33" s="56"/>
      <c r="P33" s="56"/>
    </row>
    <row r="34" spans="2:16" s="105" customFormat="1" ht="30" customHeight="1" x14ac:dyDescent="0.15">
      <c r="C34" s="569" t="s">
        <v>243</v>
      </c>
      <c r="D34" s="570"/>
      <c r="E34" s="571"/>
      <c r="F34" s="41">
        <f>基礎情報入力!V37</f>
        <v>0</v>
      </c>
      <c r="G34" s="37" t="s">
        <v>49</v>
      </c>
      <c r="H34" s="51"/>
      <c r="I34" s="51"/>
      <c r="J34" s="42"/>
      <c r="K34" s="42"/>
      <c r="L34" s="54"/>
      <c r="M34" s="54"/>
      <c r="N34" s="54"/>
      <c r="O34" s="56"/>
      <c r="P34" s="56"/>
    </row>
    <row r="35" spans="2:16" s="105" customFormat="1" ht="30" customHeight="1" x14ac:dyDescent="0.15">
      <c r="C35" s="145"/>
      <c r="D35" s="143"/>
      <c r="E35" s="143"/>
      <c r="F35" s="149"/>
      <c r="G35" s="150"/>
      <c r="H35" s="51"/>
      <c r="I35" s="51"/>
      <c r="J35" s="42"/>
      <c r="K35" s="42"/>
      <c r="L35" s="54"/>
      <c r="M35" s="54"/>
      <c r="N35" s="54"/>
      <c r="O35" s="56"/>
      <c r="P35" s="56"/>
    </row>
    <row r="36" spans="2:16" s="105" customFormat="1" ht="30" customHeight="1" x14ac:dyDescent="0.15">
      <c r="C36" s="569" t="s">
        <v>244</v>
      </c>
      <c r="D36" s="570"/>
      <c r="E36" s="571"/>
      <c r="F36" s="35">
        <f>IF((F34&lt;=F32),F34,F32)</f>
        <v>0</v>
      </c>
      <c r="G36" s="36" t="s">
        <v>49</v>
      </c>
      <c r="H36" s="51"/>
      <c r="I36" s="51"/>
      <c r="J36" s="42"/>
      <c r="K36" s="42"/>
      <c r="L36" s="54"/>
      <c r="M36" s="54"/>
      <c r="N36" s="54"/>
      <c r="O36" s="56"/>
      <c r="P36" s="56"/>
    </row>
    <row r="37" spans="2:16" s="105" customFormat="1" ht="30" customHeight="1" x14ac:dyDescent="0.15">
      <c r="C37" s="50"/>
      <c r="D37" s="56"/>
      <c r="E37" s="56"/>
      <c r="F37" s="52"/>
      <c r="G37" s="53"/>
      <c r="H37" s="51"/>
      <c r="I37" s="51"/>
      <c r="J37" s="42"/>
      <c r="K37" s="42"/>
      <c r="L37" s="54"/>
      <c r="M37" s="54"/>
      <c r="N37" s="54"/>
      <c r="O37" s="56"/>
      <c r="P37" s="56"/>
    </row>
    <row r="38" spans="2:16" s="105" customFormat="1" x14ac:dyDescent="0.15">
      <c r="C38" s="31"/>
      <c r="D38" s="31"/>
      <c r="E38" s="31"/>
      <c r="F38" s="31"/>
      <c r="G38" s="31"/>
      <c r="H38" s="31"/>
      <c r="I38" s="32"/>
      <c r="J38" s="32"/>
      <c r="K38" s="32"/>
      <c r="L38" s="31"/>
    </row>
    <row r="39" spans="2:16" s="105" customFormat="1" ht="30" customHeight="1" x14ac:dyDescent="0.15">
      <c r="B39" s="100" t="s">
        <v>171</v>
      </c>
      <c r="C39" s="99"/>
      <c r="D39" s="567">
        <f>基礎情報入力!V40</f>
        <v>0</v>
      </c>
      <c r="E39" s="567"/>
      <c r="F39" s="567"/>
      <c r="G39" s="567"/>
      <c r="H39" s="55"/>
      <c r="I39" s="55"/>
      <c r="J39" s="55"/>
      <c r="K39" s="55"/>
      <c r="L39" s="55"/>
      <c r="M39" s="55"/>
    </row>
    <row r="40" spans="2:16" s="105" customFormat="1" x14ac:dyDescent="0.15">
      <c r="C40" s="31"/>
      <c r="D40" s="31"/>
      <c r="E40" s="31"/>
      <c r="F40" s="31"/>
      <c r="G40" s="31"/>
      <c r="H40" s="31"/>
      <c r="I40" s="32"/>
      <c r="J40" s="32"/>
      <c r="K40" s="32"/>
      <c r="L40" s="31"/>
    </row>
    <row r="41" spans="2:16" s="105" customFormat="1" ht="30" customHeight="1" x14ac:dyDescent="0.15">
      <c r="C41" s="499" t="s">
        <v>138</v>
      </c>
      <c r="D41" s="500"/>
      <c r="E41" s="501"/>
      <c r="F41" s="49">
        <f>基礎情報入力!V45</f>
        <v>0</v>
      </c>
      <c r="G41" s="38" t="s">
        <v>26</v>
      </c>
      <c r="H41" s="31"/>
      <c r="I41" s="32"/>
      <c r="J41" s="32"/>
      <c r="K41" s="32"/>
      <c r="L41" s="31"/>
    </row>
    <row r="42" spans="2:16" s="105" customFormat="1" ht="30" customHeight="1" x14ac:dyDescent="0.15">
      <c r="C42" s="499" t="s">
        <v>235</v>
      </c>
      <c r="D42" s="500"/>
      <c r="E42" s="501"/>
      <c r="F42" s="49">
        <f>基礎情報入力!V46</f>
        <v>0</v>
      </c>
      <c r="G42" s="73" t="s">
        <v>141</v>
      </c>
      <c r="H42" s="31"/>
      <c r="I42" s="32"/>
      <c r="J42" s="32"/>
      <c r="K42" s="32"/>
      <c r="L42" s="31"/>
    </row>
    <row r="43" spans="2:16" s="105" customFormat="1" ht="30" customHeight="1" x14ac:dyDescent="0.15">
      <c r="C43" s="568" t="s">
        <v>236</v>
      </c>
      <c r="D43" s="568"/>
      <c r="E43" s="568"/>
      <c r="F43" s="39">
        <f>ROUNDDOWN(F41*F42,0)</f>
        <v>0</v>
      </c>
      <c r="G43" s="40" t="s">
        <v>79</v>
      </c>
      <c r="H43" s="51"/>
      <c r="I43" s="51"/>
      <c r="J43" s="42"/>
      <c r="K43" s="42"/>
      <c r="L43" s="54"/>
      <c r="M43" s="54"/>
      <c r="N43" s="54"/>
      <c r="O43" s="56"/>
      <c r="P43" s="56"/>
    </row>
    <row r="44" spans="2:16" s="105" customFormat="1" ht="30" customHeight="1" x14ac:dyDescent="0.15">
      <c r="C44" s="499" t="s">
        <v>237</v>
      </c>
      <c r="D44" s="500"/>
      <c r="E44" s="501"/>
      <c r="F44" s="151">
        <f>IF(基礎情報入力!V47="無","",IF(基礎情報入力!V47="ネット等による落下防止",13400,IF(基礎情報入力!V47="天井の耐震改修",31000,IF(基礎情報入力!V47="構造計算が必要な天井の耐震改修",70000,0))))-IF(基礎情報入力!V48="是",9200,0)+IF(基礎情報入力!V49&gt;10,FLOOR((基礎情報入力!V49-7),3)*3090,0)</f>
        <v>0</v>
      </c>
      <c r="G44" s="73" t="s">
        <v>140</v>
      </c>
      <c r="H44" s="51"/>
      <c r="I44" s="51"/>
      <c r="J44" s="42"/>
      <c r="K44" s="42"/>
      <c r="L44" s="54"/>
      <c r="M44" s="54"/>
      <c r="N44" s="54"/>
      <c r="O44" s="56"/>
      <c r="P44" s="56"/>
    </row>
    <row r="45" spans="2:16" s="105" customFormat="1" ht="30" customHeight="1" x14ac:dyDescent="0.15">
      <c r="C45" s="499" t="s">
        <v>238</v>
      </c>
      <c r="D45" s="500"/>
      <c r="E45" s="501"/>
      <c r="F45" s="148">
        <f>基礎情報入力!V50</f>
        <v>0</v>
      </c>
      <c r="G45" s="38" t="s">
        <v>26</v>
      </c>
      <c r="H45" s="51"/>
      <c r="I45" s="51"/>
      <c r="J45" s="42"/>
      <c r="K45" s="42"/>
      <c r="L45" s="54"/>
      <c r="M45" s="54"/>
      <c r="N45" s="54"/>
      <c r="O45" s="56"/>
      <c r="P45" s="56"/>
    </row>
    <row r="46" spans="2:16" s="105" customFormat="1" ht="30" customHeight="1" x14ac:dyDescent="0.15">
      <c r="C46" s="568" t="s">
        <v>239</v>
      </c>
      <c r="D46" s="568"/>
      <c r="E46" s="568"/>
      <c r="F46" s="152">
        <f>ROUNDDOWN(F44*F45,0)</f>
        <v>0</v>
      </c>
      <c r="G46" s="40" t="s">
        <v>49</v>
      </c>
      <c r="H46" s="51"/>
      <c r="I46" s="51"/>
      <c r="J46" s="42"/>
      <c r="K46" s="42"/>
      <c r="L46" s="54"/>
      <c r="M46" s="54"/>
      <c r="N46" s="54"/>
      <c r="O46" s="56"/>
      <c r="P46" s="56"/>
    </row>
    <row r="47" spans="2:16" s="105" customFormat="1" ht="30" customHeight="1" x14ac:dyDescent="0.15">
      <c r="C47" s="499" t="s">
        <v>240</v>
      </c>
      <c r="D47" s="500"/>
      <c r="E47" s="501"/>
      <c r="F47" s="153">
        <f>IF(基礎情報入力!V51="有",6500,0)-IF(F46&gt;0,1300,0)</f>
        <v>0</v>
      </c>
      <c r="G47" s="73" t="s">
        <v>140</v>
      </c>
      <c r="H47" s="51"/>
      <c r="I47" s="51"/>
      <c r="J47" s="42"/>
      <c r="K47" s="42"/>
      <c r="L47" s="54"/>
      <c r="M47" s="54"/>
      <c r="N47" s="54"/>
      <c r="O47" s="56"/>
      <c r="P47" s="56"/>
    </row>
    <row r="48" spans="2:16" s="105" customFormat="1" ht="30" customHeight="1" x14ac:dyDescent="0.15">
      <c r="C48" s="499" t="s">
        <v>241</v>
      </c>
      <c r="D48" s="500"/>
      <c r="E48" s="501"/>
      <c r="F48" s="152">
        <f>ROUNDDOWN(F41*F47,0)</f>
        <v>0</v>
      </c>
      <c r="G48" s="73" t="s">
        <v>49</v>
      </c>
      <c r="H48" s="51"/>
      <c r="I48" s="51"/>
      <c r="J48" s="42"/>
      <c r="K48" s="42"/>
      <c r="L48" s="54"/>
      <c r="M48" s="54"/>
      <c r="N48" s="54"/>
      <c r="O48" s="56"/>
      <c r="P48" s="56"/>
    </row>
    <row r="49" spans="2:16" s="105" customFormat="1" ht="30" customHeight="1" x14ac:dyDescent="0.15">
      <c r="C49" s="142" t="s">
        <v>242</v>
      </c>
      <c r="D49" s="143"/>
      <c r="E49" s="144"/>
      <c r="F49" s="148">
        <f>F43+F46+F48</f>
        <v>0</v>
      </c>
      <c r="G49" s="40" t="s">
        <v>49</v>
      </c>
      <c r="H49" s="51"/>
      <c r="I49" s="51"/>
      <c r="J49" s="42"/>
      <c r="K49" s="42"/>
      <c r="L49" s="54"/>
      <c r="M49" s="54"/>
      <c r="N49" s="54"/>
      <c r="O49" s="56"/>
      <c r="P49" s="56"/>
    </row>
    <row r="50" spans="2:16" s="105" customFormat="1" ht="30" customHeight="1" x14ac:dyDescent="0.15">
      <c r="C50" s="145"/>
      <c r="D50" s="143"/>
      <c r="E50" s="143"/>
      <c r="F50" s="149"/>
      <c r="G50" s="150"/>
      <c r="H50" s="51"/>
      <c r="I50" s="51"/>
      <c r="J50" s="42"/>
      <c r="K50" s="42"/>
      <c r="L50" s="54"/>
      <c r="M50" s="54"/>
      <c r="N50" s="54"/>
      <c r="O50" s="56"/>
      <c r="P50" s="56"/>
    </row>
    <row r="51" spans="2:16" s="105" customFormat="1" ht="30" customHeight="1" x14ac:dyDescent="0.15">
      <c r="C51" s="569" t="s">
        <v>243</v>
      </c>
      <c r="D51" s="570"/>
      <c r="E51" s="571"/>
      <c r="F51" s="41">
        <f>基礎情報入力!V52</f>
        <v>0</v>
      </c>
      <c r="G51" s="37" t="s">
        <v>49</v>
      </c>
      <c r="H51" s="51"/>
      <c r="I51" s="51"/>
      <c r="J51" s="42"/>
      <c r="K51" s="42"/>
      <c r="L51" s="54"/>
      <c r="M51" s="54"/>
      <c r="N51" s="54"/>
      <c r="O51" s="56"/>
      <c r="P51" s="56"/>
    </row>
    <row r="52" spans="2:16" s="105" customFormat="1" ht="30" customHeight="1" x14ac:dyDescent="0.15">
      <c r="C52" s="145"/>
      <c r="D52" s="143"/>
      <c r="E52" s="143"/>
      <c r="F52" s="149"/>
      <c r="G52" s="150"/>
      <c r="H52" s="51"/>
      <c r="I52" s="51"/>
      <c r="J52" s="42"/>
      <c r="K52" s="42"/>
      <c r="L52" s="54"/>
      <c r="M52" s="54"/>
      <c r="N52" s="54"/>
      <c r="O52" s="56"/>
      <c r="P52" s="56"/>
    </row>
    <row r="53" spans="2:16" s="105" customFormat="1" ht="30" customHeight="1" x14ac:dyDescent="0.15">
      <c r="C53" s="569" t="s">
        <v>244</v>
      </c>
      <c r="D53" s="570"/>
      <c r="E53" s="571"/>
      <c r="F53" s="35">
        <f>IF((F51&lt;=F49),F51,F49)</f>
        <v>0</v>
      </c>
      <c r="G53" s="36" t="s">
        <v>49</v>
      </c>
      <c r="H53" s="51"/>
      <c r="I53" s="51"/>
      <c r="J53" s="42"/>
      <c r="K53" s="42"/>
      <c r="L53" s="54"/>
      <c r="M53" s="54"/>
      <c r="N53" s="54"/>
      <c r="O53" s="56"/>
      <c r="P53" s="56"/>
    </row>
    <row r="54" spans="2:16" s="105" customFormat="1" ht="30" customHeight="1" x14ac:dyDescent="0.15">
      <c r="C54" s="50"/>
      <c r="D54" s="56"/>
      <c r="E54" s="56"/>
      <c r="F54" s="52"/>
      <c r="G54" s="53"/>
      <c r="H54" s="51"/>
      <c r="I54" s="51"/>
      <c r="J54" s="42"/>
      <c r="K54" s="42"/>
      <c r="L54" s="54"/>
      <c r="M54" s="54"/>
      <c r="N54" s="54"/>
      <c r="O54" s="56"/>
      <c r="P54" s="56"/>
    </row>
    <row r="55" spans="2:16" s="105" customFormat="1" x14ac:dyDescent="0.15">
      <c r="C55" s="31"/>
      <c r="D55" s="31"/>
      <c r="E55" s="31"/>
      <c r="F55" s="31"/>
      <c r="G55" s="31"/>
      <c r="H55" s="31"/>
      <c r="I55" s="32"/>
      <c r="J55" s="32"/>
      <c r="K55" s="32"/>
      <c r="L55" s="31"/>
    </row>
    <row r="56" spans="2:16" s="105" customFormat="1" ht="30" customHeight="1" x14ac:dyDescent="0.15">
      <c r="B56" s="100" t="s">
        <v>172</v>
      </c>
      <c r="C56" s="99"/>
      <c r="D56" s="567">
        <f>基礎情報入力!V55</f>
        <v>0</v>
      </c>
      <c r="E56" s="567"/>
      <c r="F56" s="567"/>
      <c r="G56" s="567"/>
      <c r="H56" s="55"/>
      <c r="I56" s="55"/>
      <c r="J56" s="55"/>
      <c r="K56" s="55"/>
      <c r="L56" s="55"/>
      <c r="M56" s="55"/>
    </row>
    <row r="57" spans="2:16" s="105" customFormat="1" x14ac:dyDescent="0.15">
      <c r="C57" s="31"/>
      <c r="D57" s="31"/>
      <c r="E57" s="31"/>
      <c r="F57" s="31"/>
      <c r="G57" s="31"/>
      <c r="H57" s="31"/>
      <c r="I57" s="32"/>
      <c r="J57" s="32"/>
      <c r="K57" s="32"/>
      <c r="L57" s="31"/>
    </row>
    <row r="58" spans="2:16" s="105" customFormat="1" ht="30" customHeight="1" x14ac:dyDescent="0.15">
      <c r="C58" s="499" t="s">
        <v>138</v>
      </c>
      <c r="D58" s="500"/>
      <c r="E58" s="501"/>
      <c r="F58" s="49">
        <f>基礎情報入力!V60</f>
        <v>0</v>
      </c>
      <c r="G58" s="38" t="s">
        <v>26</v>
      </c>
      <c r="H58" s="31"/>
      <c r="I58" s="32"/>
      <c r="J58" s="32"/>
      <c r="K58" s="32"/>
      <c r="L58" s="31"/>
    </row>
    <row r="59" spans="2:16" s="105" customFormat="1" ht="30" customHeight="1" x14ac:dyDescent="0.15">
      <c r="C59" s="499" t="s">
        <v>235</v>
      </c>
      <c r="D59" s="500"/>
      <c r="E59" s="501"/>
      <c r="F59" s="49">
        <f>基礎情報入力!V61</f>
        <v>0</v>
      </c>
      <c r="G59" s="73" t="s">
        <v>141</v>
      </c>
      <c r="H59" s="31"/>
      <c r="I59" s="32"/>
      <c r="J59" s="32"/>
      <c r="K59" s="32"/>
      <c r="L59" s="31"/>
    </row>
    <row r="60" spans="2:16" s="105" customFormat="1" ht="30" customHeight="1" x14ac:dyDescent="0.15">
      <c r="C60" s="568" t="s">
        <v>236</v>
      </c>
      <c r="D60" s="568"/>
      <c r="E60" s="568"/>
      <c r="F60" s="39">
        <f>ROUNDDOWN(F58*F59,0)</f>
        <v>0</v>
      </c>
      <c r="G60" s="40" t="s">
        <v>79</v>
      </c>
      <c r="H60" s="51"/>
      <c r="I60" s="51"/>
      <c r="J60" s="42"/>
      <c r="K60" s="42"/>
      <c r="L60" s="54"/>
      <c r="M60" s="54"/>
      <c r="N60" s="54"/>
      <c r="O60" s="56"/>
      <c r="P60" s="56"/>
    </row>
    <row r="61" spans="2:16" s="105" customFormat="1" ht="30" customHeight="1" x14ac:dyDescent="0.15">
      <c r="C61" s="499" t="s">
        <v>237</v>
      </c>
      <c r="D61" s="500"/>
      <c r="E61" s="501"/>
      <c r="F61" s="151">
        <f>IF(基礎情報入力!V62="無","",IF(基礎情報入力!V62="ネット等による落下防止",13400,IF(基礎情報入力!V62="天井の耐震改修",31000,IF(基礎情報入力!V62="構造計算が必要な天井の耐震改修",70000,0))))-IF(基礎情報入力!V63="是",9200,0)+IF(基礎情報入力!V64&gt;10,FLOOR((基礎情報入力!V64-7),3)*3090,0)</f>
        <v>0</v>
      </c>
      <c r="G61" s="73" t="s">
        <v>140</v>
      </c>
      <c r="H61" s="51"/>
      <c r="I61" s="51"/>
      <c r="J61" s="42"/>
      <c r="K61" s="42"/>
      <c r="L61" s="54"/>
      <c r="M61" s="54"/>
      <c r="N61" s="54"/>
      <c r="O61" s="56"/>
      <c r="P61" s="56"/>
    </row>
    <row r="62" spans="2:16" s="105" customFormat="1" ht="30" customHeight="1" x14ac:dyDescent="0.15">
      <c r="C62" s="499" t="s">
        <v>238</v>
      </c>
      <c r="D62" s="500"/>
      <c r="E62" s="501"/>
      <c r="F62" s="148">
        <f>基礎情報入力!V65</f>
        <v>0</v>
      </c>
      <c r="G62" s="38" t="s">
        <v>26</v>
      </c>
      <c r="H62" s="51"/>
      <c r="I62" s="51"/>
      <c r="J62" s="42"/>
      <c r="K62" s="42"/>
      <c r="L62" s="54"/>
      <c r="M62" s="54"/>
      <c r="N62" s="54"/>
      <c r="O62" s="56"/>
      <c r="P62" s="56"/>
    </row>
    <row r="63" spans="2:16" s="105" customFormat="1" ht="30" customHeight="1" x14ac:dyDescent="0.15">
      <c r="C63" s="568" t="s">
        <v>239</v>
      </c>
      <c r="D63" s="568"/>
      <c r="E63" s="568"/>
      <c r="F63" s="152">
        <f>ROUNDDOWN(F61*F62,0)</f>
        <v>0</v>
      </c>
      <c r="G63" s="40" t="s">
        <v>49</v>
      </c>
      <c r="H63" s="51"/>
      <c r="I63" s="51"/>
      <c r="J63" s="42"/>
      <c r="K63" s="42"/>
      <c r="L63" s="54"/>
      <c r="M63" s="54"/>
      <c r="N63" s="54"/>
      <c r="O63" s="56"/>
      <c r="P63" s="56"/>
    </row>
    <row r="64" spans="2:16" s="105" customFormat="1" ht="30" customHeight="1" x14ac:dyDescent="0.15">
      <c r="C64" s="499" t="s">
        <v>240</v>
      </c>
      <c r="D64" s="500"/>
      <c r="E64" s="501"/>
      <c r="F64" s="153">
        <f>IF(基礎情報入力!V66="有",6500,0)-IF(F63&gt;0,1300,0)</f>
        <v>0</v>
      </c>
      <c r="G64" s="73" t="s">
        <v>140</v>
      </c>
      <c r="H64" s="51"/>
      <c r="I64" s="51"/>
      <c r="J64" s="42"/>
      <c r="K64" s="42"/>
      <c r="L64" s="54"/>
      <c r="M64" s="54"/>
      <c r="N64" s="54"/>
      <c r="O64" s="56"/>
      <c r="P64" s="56"/>
    </row>
    <row r="65" spans="2:16" s="105" customFormat="1" ht="30" customHeight="1" x14ac:dyDescent="0.15">
      <c r="C65" s="499" t="s">
        <v>241</v>
      </c>
      <c r="D65" s="500"/>
      <c r="E65" s="501"/>
      <c r="F65" s="152">
        <f>ROUNDDOWN(F58*F64,0)</f>
        <v>0</v>
      </c>
      <c r="G65" s="73" t="s">
        <v>49</v>
      </c>
      <c r="H65" s="51"/>
      <c r="I65" s="51"/>
      <c r="J65" s="42"/>
      <c r="K65" s="42"/>
      <c r="L65" s="54"/>
      <c r="M65" s="54"/>
      <c r="N65" s="54"/>
      <c r="O65" s="56"/>
      <c r="P65" s="56"/>
    </row>
    <row r="66" spans="2:16" s="105" customFormat="1" ht="30" customHeight="1" x14ac:dyDescent="0.15">
      <c r="C66" s="142" t="s">
        <v>242</v>
      </c>
      <c r="D66" s="143"/>
      <c r="E66" s="144"/>
      <c r="F66" s="148">
        <f>F60+F63+F65</f>
        <v>0</v>
      </c>
      <c r="G66" s="40" t="s">
        <v>49</v>
      </c>
      <c r="H66" s="51"/>
      <c r="I66" s="51"/>
      <c r="J66" s="42"/>
      <c r="K66" s="42"/>
      <c r="L66" s="54"/>
      <c r="M66" s="54"/>
      <c r="N66" s="54"/>
      <c r="O66" s="56"/>
      <c r="P66" s="56"/>
    </row>
    <row r="67" spans="2:16" s="105" customFormat="1" ht="30" customHeight="1" x14ac:dyDescent="0.15">
      <c r="C67" s="145"/>
      <c r="D67" s="143"/>
      <c r="E67" s="143"/>
      <c r="F67" s="149"/>
      <c r="G67" s="150"/>
      <c r="H67" s="51"/>
      <c r="I67" s="51"/>
      <c r="J67" s="42"/>
      <c r="K67" s="42"/>
      <c r="L67" s="54"/>
      <c r="M67" s="54"/>
      <c r="N67" s="54"/>
      <c r="O67" s="56"/>
      <c r="P67" s="56"/>
    </row>
    <row r="68" spans="2:16" s="105" customFormat="1" ht="30" customHeight="1" x14ac:dyDescent="0.15">
      <c r="C68" s="569" t="s">
        <v>243</v>
      </c>
      <c r="D68" s="570"/>
      <c r="E68" s="571"/>
      <c r="F68" s="41">
        <f>基礎情報入力!V67</f>
        <v>0</v>
      </c>
      <c r="G68" s="37" t="s">
        <v>49</v>
      </c>
      <c r="H68" s="51"/>
      <c r="I68" s="51"/>
      <c r="J68" s="42"/>
      <c r="K68" s="42"/>
      <c r="L68" s="54"/>
      <c r="M68" s="54"/>
      <c r="N68" s="54"/>
      <c r="O68" s="56"/>
      <c r="P68" s="56"/>
    </row>
    <row r="69" spans="2:16" s="105" customFormat="1" ht="30" customHeight="1" x14ac:dyDescent="0.15">
      <c r="C69" s="145"/>
      <c r="D69" s="143"/>
      <c r="E69" s="143"/>
      <c r="F69" s="149"/>
      <c r="G69" s="150"/>
      <c r="H69" s="51"/>
      <c r="I69" s="51"/>
      <c r="J69" s="42"/>
      <c r="K69" s="42"/>
      <c r="L69" s="54"/>
      <c r="M69" s="54"/>
      <c r="N69" s="54"/>
      <c r="O69" s="56"/>
      <c r="P69" s="56"/>
    </row>
    <row r="70" spans="2:16" s="105" customFormat="1" ht="30" customHeight="1" x14ac:dyDescent="0.15">
      <c r="C70" s="569" t="s">
        <v>244</v>
      </c>
      <c r="D70" s="570"/>
      <c r="E70" s="571"/>
      <c r="F70" s="35">
        <f>IF((F68&lt;=F66),F68,F66)</f>
        <v>0</v>
      </c>
      <c r="G70" s="36" t="s">
        <v>49</v>
      </c>
      <c r="H70" s="51"/>
      <c r="I70" s="51"/>
      <c r="J70" s="42"/>
      <c r="K70" s="42"/>
      <c r="L70" s="54"/>
      <c r="M70" s="54"/>
      <c r="N70" s="54"/>
      <c r="O70" s="56"/>
      <c r="P70" s="56"/>
    </row>
    <row r="71" spans="2:16" s="105" customFormat="1" ht="30" customHeight="1" x14ac:dyDescent="0.15">
      <c r="C71" s="50"/>
      <c r="D71" s="56"/>
      <c r="E71" s="56"/>
      <c r="F71" s="52"/>
      <c r="G71" s="53"/>
      <c r="H71" s="51"/>
      <c r="I71" s="51"/>
      <c r="J71" s="42"/>
      <c r="K71" s="42"/>
      <c r="L71" s="54"/>
      <c r="M71" s="54"/>
      <c r="N71" s="54"/>
      <c r="O71" s="56"/>
      <c r="P71" s="56"/>
    </row>
    <row r="72" spans="2:16" s="105" customFormat="1" x14ac:dyDescent="0.15">
      <c r="C72" s="31"/>
      <c r="D72" s="31"/>
      <c r="E72" s="31"/>
      <c r="F72" s="31"/>
      <c r="G72" s="31"/>
      <c r="H72" s="31"/>
      <c r="I72" s="32"/>
      <c r="J72" s="32"/>
      <c r="K72" s="32"/>
      <c r="L72" s="31"/>
    </row>
    <row r="73" spans="2:16" s="105" customFormat="1" ht="30" customHeight="1" x14ac:dyDescent="0.15">
      <c r="B73" s="100" t="s">
        <v>173</v>
      </c>
      <c r="C73" s="99"/>
      <c r="D73" s="567">
        <f>基礎情報入力!T70</f>
        <v>0</v>
      </c>
      <c r="E73" s="567"/>
      <c r="F73" s="567"/>
      <c r="G73" s="567"/>
      <c r="H73" s="55"/>
      <c r="I73" s="55"/>
      <c r="J73" s="55"/>
      <c r="K73" s="55"/>
      <c r="L73" s="55"/>
      <c r="M73" s="55"/>
    </row>
    <row r="74" spans="2:16" s="105" customFormat="1" x14ac:dyDescent="0.15">
      <c r="C74" s="31"/>
      <c r="D74" s="31"/>
      <c r="E74" s="31"/>
      <c r="F74" s="31"/>
      <c r="G74" s="31"/>
      <c r="H74" s="31"/>
      <c r="I74" s="32"/>
      <c r="J74" s="32"/>
      <c r="K74" s="32"/>
      <c r="L74" s="31"/>
    </row>
    <row r="75" spans="2:16" s="105" customFormat="1" ht="30" customHeight="1" x14ac:dyDescent="0.15">
      <c r="C75" s="499" t="s">
        <v>138</v>
      </c>
      <c r="D75" s="500"/>
      <c r="E75" s="501"/>
      <c r="F75" s="49">
        <f>基礎情報入力!V75</f>
        <v>0</v>
      </c>
      <c r="G75" s="38" t="s">
        <v>26</v>
      </c>
      <c r="H75" s="31"/>
      <c r="I75" s="32"/>
      <c r="J75" s="32"/>
      <c r="K75" s="32"/>
      <c r="L75" s="31"/>
    </row>
    <row r="76" spans="2:16" s="105" customFormat="1" ht="30" customHeight="1" x14ac:dyDescent="0.15">
      <c r="C76" s="499" t="s">
        <v>235</v>
      </c>
      <c r="D76" s="500"/>
      <c r="E76" s="501"/>
      <c r="F76" s="49">
        <f>基礎情報入力!V76</f>
        <v>0</v>
      </c>
      <c r="G76" s="73" t="s">
        <v>141</v>
      </c>
      <c r="H76" s="31"/>
      <c r="I76" s="32"/>
      <c r="J76" s="32"/>
      <c r="K76" s="32"/>
      <c r="L76" s="31"/>
    </row>
    <row r="77" spans="2:16" s="105" customFormat="1" ht="30" customHeight="1" x14ac:dyDescent="0.15">
      <c r="C77" s="568" t="s">
        <v>236</v>
      </c>
      <c r="D77" s="568"/>
      <c r="E77" s="568"/>
      <c r="F77" s="39">
        <f>ROUNDDOWN(F75*F76,0)</f>
        <v>0</v>
      </c>
      <c r="G77" s="40" t="s">
        <v>79</v>
      </c>
      <c r="H77" s="51"/>
      <c r="I77" s="51"/>
      <c r="J77" s="42"/>
      <c r="K77" s="42"/>
      <c r="L77" s="54"/>
      <c r="M77" s="54"/>
      <c r="N77" s="54"/>
      <c r="O77" s="56"/>
      <c r="P77" s="56"/>
    </row>
    <row r="78" spans="2:16" s="105" customFormat="1" ht="30" customHeight="1" x14ac:dyDescent="0.15">
      <c r="C78" s="499" t="s">
        <v>237</v>
      </c>
      <c r="D78" s="500"/>
      <c r="E78" s="501"/>
      <c r="F78" s="151">
        <f>IF(基礎情報入力!V77="無","",IF(基礎情報入力!V77="ネット等による落下防止",13400,IF(基礎情報入力!V77="天井の耐震改修",31000,IF(基礎情報入力!V77="構造計算が必要な天井の耐震改修",70000,0))))-IF(基礎情報入力!V78="是",9200,0)+IF(基礎情報入力!V79&gt;10,FLOOR((基礎情報入力!V79-7),3)*3090,0)</f>
        <v>0</v>
      </c>
      <c r="G78" s="73" t="s">
        <v>140</v>
      </c>
      <c r="H78" s="51"/>
      <c r="I78" s="51"/>
      <c r="J78" s="42"/>
      <c r="K78" s="42"/>
      <c r="L78" s="54"/>
      <c r="M78" s="54"/>
      <c r="N78" s="54"/>
      <c r="O78" s="56"/>
      <c r="P78" s="56"/>
    </row>
    <row r="79" spans="2:16" s="105" customFormat="1" ht="30" customHeight="1" x14ac:dyDescent="0.15">
      <c r="C79" s="499" t="s">
        <v>238</v>
      </c>
      <c r="D79" s="500"/>
      <c r="E79" s="501"/>
      <c r="F79" s="148">
        <f>基礎情報入力!V80</f>
        <v>0</v>
      </c>
      <c r="G79" s="38" t="s">
        <v>26</v>
      </c>
      <c r="H79" s="51"/>
      <c r="I79" s="51"/>
      <c r="J79" s="42"/>
      <c r="K79" s="42"/>
      <c r="L79" s="54"/>
      <c r="M79" s="54"/>
      <c r="N79" s="54"/>
      <c r="O79" s="56"/>
      <c r="P79" s="56"/>
    </row>
    <row r="80" spans="2:16" s="105" customFormat="1" ht="30" customHeight="1" x14ac:dyDescent="0.15">
      <c r="C80" s="568" t="s">
        <v>239</v>
      </c>
      <c r="D80" s="568"/>
      <c r="E80" s="568"/>
      <c r="F80" s="152">
        <f>ROUNDDOWN(F78*F79,0)</f>
        <v>0</v>
      </c>
      <c r="G80" s="40" t="s">
        <v>49</v>
      </c>
      <c r="H80" s="51"/>
      <c r="I80" s="51"/>
      <c r="J80" s="42"/>
      <c r="K80" s="42"/>
      <c r="L80" s="54"/>
      <c r="M80" s="54"/>
      <c r="N80" s="54"/>
      <c r="O80" s="56"/>
      <c r="P80" s="56"/>
    </row>
    <row r="81" spans="2:16" s="105" customFormat="1" ht="30" customHeight="1" x14ac:dyDescent="0.15">
      <c r="C81" s="499" t="s">
        <v>240</v>
      </c>
      <c r="D81" s="500"/>
      <c r="E81" s="501"/>
      <c r="F81" s="153">
        <f>IF(基礎情報入力!V81="有",6500,0)-IF(F80&gt;0,1300,0)</f>
        <v>0</v>
      </c>
      <c r="G81" s="73" t="s">
        <v>140</v>
      </c>
      <c r="H81" s="51"/>
      <c r="I81" s="51"/>
      <c r="J81" s="42"/>
      <c r="K81" s="42"/>
      <c r="L81" s="54"/>
      <c r="M81" s="54"/>
      <c r="N81" s="54"/>
      <c r="O81" s="56"/>
      <c r="P81" s="56"/>
    </row>
    <row r="82" spans="2:16" s="105" customFormat="1" ht="30" customHeight="1" x14ac:dyDescent="0.15">
      <c r="C82" s="499" t="s">
        <v>241</v>
      </c>
      <c r="D82" s="500"/>
      <c r="E82" s="501"/>
      <c r="F82" s="152">
        <f>ROUNDDOWN(F75*F81,0)</f>
        <v>0</v>
      </c>
      <c r="G82" s="73" t="s">
        <v>49</v>
      </c>
      <c r="H82" s="51"/>
      <c r="I82" s="51"/>
      <c r="J82" s="42"/>
      <c r="K82" s="42"/>
      <c r="L82" s="54"/>
      <c r="M82" s="54"/>
      <c r="N82" s="54"/>
      <c r="O82" s="56"/>
      <c r="P82" s="56"/>
    </row>
    <row r="83" spans="2:16" s="105" customFormat="1" ht="30" customHeight="1" x14ac:dyDescent="0.15">
      <c r="C83" s="142" t="s">
        <v>242</v>
      </c>
      <c r="D83" s="143"/>
      <c r="E83" s="144"/>
      <c r="F83" s="148">
        <f>F77+F80+F82</f>
        <v>0</v>
      </c>
      <c r="G83" s="40" t="s">
        <v>49</v>
      </c>
      <c r="H83" s="51"/>
      <c r="I83" s="51"/>
      <c r="J83" s="42"/>
      <c r="K83" s="42"/>
      <c r="L83" s="54"/>
      <c r="M83" s="54"/>
      <c r="N83" s="54"/>
      <c r="O83" s="56"/>
      <c r="P83" s="56"/>
    </row>
    <row r="84" spans="2:16" s="105" customFormat="1" ht="30" customHeight="1" x14ac:dyDescent="0.15">
      <c r="C84" s="145"/>
      <c r="D84" s="143"/>
      <c r="E84" s="143"/>
      <c r="F84" s="149"/>
      <c r="G84" s="150"/>
      <c r="H84" s="51"/>
      <c r="I84" s="51"/>
      <c r="J84" s="42"/>
      <c r="K84" s="42"/>
      <c r="L84" s="54"/>
      <c r="M84" s="54"/>
      <c r="N84" s="54"/>
      <c r="O84" s="56"/>
      <c r="P84" s="56"/>
    </row>
    <row r="85" spans="2:16" s="105" customFormat="1" ht="30" customHeight="1" x14ac:dyDescent="0.15">
      <c r="C85" s="569" t="s">
        <v>243</v>
      </c>
      <c r="D85" s="570"/>
      <c r="E85" s="571"/>
      <c r="F85" s="41">
        <f>基礎情報入力!V82</f>
        <v>0</v>
      </c>
      <c r="G85" s="37" t="s">
        <v>49</v>
      </c>
      <c r="H85" s="51"/>
      <c r="I85" s="51"/>
      <c r="J85" s="42"/>
      <c r="K85" s="42"/>
      <c r="L85" s="54"/>
      <c r="M85" s="54"/>
      <c r="N85" s="54"/>
      <c r="O85" s="56"/>
      <c r="P85" s="56"/>
    </row>
    <row r="86" spans="2:16" s="105" customFormat="1" ht="30" customHeight="1" x14ac:dyDescent="0.15">
      <c r="C86" s="145"/>
      <c r="D86" s="143"/>
      <c r="E86" s="143"/>
      <c r="F86" s="149"/>
      <c r="G86" s="150"/>
      <c r="H86" s="51"/>
      <c r="I86" s="51"/>
      <c r="J86" s="42"/>
      <c r="K86" s="42"/>
      <c r="L86" s="54"/>
      <c r="M86" s="54"/>
      <c r="N86" s="54"/>
      <c r="O86" s="56"/>
      <c r="P86" s="56"/>
    </row>
    <row r="87" spans="2:16" s="105" customFormat="1" ht="30" customHeight="1" x14ac:dyDescent="0.15">
      <c r="C87" s="569" t="s">
        <v>244</v>
      </c>
      <c r="D87" s="570"/>
      <c r="E87" s="571"/>
      <c r="F87" s="35">
        <f>IF((F85&lt;=F83),F85,F83)</f>
        <v>0</v>
      </c>
      <c r="G87" s="36" t="s">
        <v>49</v>
      </c>
      <c r="H87" s="51"/>
      <c r="I87" s="51"/>
      <c r="J87" s="42"/>
      <c r="K87" s="42"/>
      <c r="L87" s="54"/>
      <c r="M87" s="54"/>
      <c r="N87" s="54"/>
      <c r="O87" s="56"/>
      <c r="P87" s="56"/>
    </row>
    <row r="88" spans="2:16" s="105" customFormat="1" ht="30" customHeight="1" x14ac:dyDescent="0.15">
      <c r="C88" s="50"/>
      <c r="D88" s="56"/>
      <c r="E88" s="56"/>
      <c r="F88" s="52"/>
      <c r="G88" s="53"/>
      <c r="H88" s="51"/>
      <c r="I88" s="51"/>
      <c r="J88" s="42"/>
      <c r="K88" s="42"/>
      <c r="L88" s="54"/>
      <c r="M88" s="54"/>
      <c r="N88" s="54"/>
      <c r="O88" s="56"/>
      <c r="P88" s="56"/>
    </row>
    <row r="89" spans="2:16" s="105" customFormat="1" x14ac:dyDescent="0.15">
      <c r="C89" s="31"/>
      <c r="D89" s="31"/>
      <c r="E89" s="31"/>
      <c r="F89" s="31"/>
      <c r="G89" s="31"/>
      <c r="H89" s="31"/>
      <c r="I89" s="32"/>
      <c r="J89" s="32"/>
      <c r="K89" s="32"/>
      <c r="L89" s="31"/>
    </row>
    <row r="90" spans="2:16" s="105" customFormat="1" ht="30" customHeight="1" x14ac:dyDescent="0.15">
      <c r="B90" s="100" t="s">
        <v>174</v>
      </c>
      <c r="C90" s="99"/>
      <c r="D90" s="567">
        <f>基礎情報入力!V85</f>
        <v>0</v>
      </c>
      <c r="E90" s="567"/>
      <c r="F90" s="567"/>
      <c r="G90" s="567"/>
      <c r="H90" s="55"/>
      <c r="I90" s="55"/>
      <c r="J90" s="55"/>
      <c r="K90" s="55"/>
      <c r="L90" s="55"/>
      <c r="M90" s="55"/>
    </row>
    <row r="91" spans="2:16" s="105" customFormat="1" x14ac:dyDescent="0.15">
      <c r="C91" s="31"/>
      <c r="D91" s="31"/>
      <c r="E91" s="31"/>
      <c r="F91" s="31"/>
      <c r="G91" s="31"/>
      <c r="H91" s="31"/>
      <c r="I91" s="32"/>
      <c r="J91" s="32"/>
      <c r="K91" s="32"/>
      <c r="L91" s="31"/>
    </row>
    <row r="92" spans="2:16" s="105" customFormat="1" ht="30" customHeight="1" x14ac:dyDescent="0.15">
      <c r="C92" s="499" t="s">
        <v>138</v>
      </c>
      <c r="D92" s="500"/>
      <c r="E92" s="501"/>
      <c r="F92" s="49">
        <f>基礎情報入力!V90</f>
        <v>0</v>
      </c>
      <c r="G92" s="38" t="s">
        <v>26</v>
      </c>
      <c r="H92" s="31"/>
      <c r="I92" s="32"/>
      <c r="J92" s="32"/>
      <c r="K92" s="32"/>
      <c r="L92" s="31"/>
    </row>
    <row r="93" spans="2:16" s="105" customFormat="1" ht="30" customHeight="1" x14ac:dyDescent="0.15">
      <c r="C93" s="499" t="s">
        <v>235</v>
      </c>
      <c r="D93" s="500"/>
      <c r="E93" s="501"/>
      <c r="F93" s="49">
        <f>基礎情報入力!V91</f>
        <v>0</v>
      </c>
      <c r="G93" s="73" t="s">
        <v>141</v>
      </c>
      <c r="H93" s="31"/>
      <c r="I93" s="32"/>
      <c r="J93" s="32"/>
      <c r="K93" s="32"/>
      <c r="L93" s="31"/>
    </row>
    <row r="94" spans="2:16" s="105" customFormat="1" ht="30" customHeight="1" x14ac:dyDescent="0.15">
      <c r="C94" s="568" t="s">
        <v>236</v>
      </c>
      <c r="D94" s="568"/>
      <c r="E94" s="568"/>
      <c r="F94" s="39">
        <f>ROUNDDOWN(F92*F93,0)</f>
        <v>0</v>
      </c>
      <c r="G94" s="40" t="s">
        <v>79</v>
      </c>
      <c r="H94" s="51"/>
      <c r="I94" s="51"/>
      <c r="J94" s="42"/>
      <c r="K94" s="42"/>
      <c r="L94" s="54"/>
      <c r="M94" s="54"/>
      <c r="N94" s="54"/>
      <c r="O94" s="56"/>
      <c r="P94" s="56"/>
    </row>
    <row r="95" spans="2:16" s="105" customFormat="1" ht="30" customHeight="1" x14ac:dyDescent="0.15">
      <c r="C95" s="499" t="s">
        <v>237</v>
      </c>
      <c r="D95" s="500"/>
      <c r="E95" s="501"/>
      <c r="F95" s="151">
        <f>IF(基礎情報入力!V92="無","",IF(基礎情報入力!V92="ネット等による落下防止",13400,IF(基礎情報入力!V92="天井の耐震改修",31000,IF(基礎情報入力!V92="構造計算が必要な天井の耐震改修",70000,0))))-IF(基礎情報入力!V93="是",9200,0)+IF(基礎情報入力!V94&gt;10,FLOOR((基礎情報入力!V94-7),3)*3090,0)</f>
        <v>0</v>
      </c>
      <c r="G95" s="73" t="s">
        <v>140</v>
      </c>
      <c r="H95" s="51"/>
      <c r="I95" s="51"/>
      <c r="J95" s="42"/>
      <c r="K95" s="42"/>
      <c r="L95" s="54"/>
      <c r="M95" s="54"/>
      <c r="N95" s="54"/>
      <c r="O95" s="56"/>
      <c r="P95" s="56"/>
    </row>
    <row r="96" spans="2:16" s="105" customFormat="1" ht="30" customHeight="1" x14ac:dyDescent="0.15">
      <c r="C96" s="499" t="s">
        <v>238</v>
      </c>
      <c r="D96" s="500"/>
      <c r="E96" s="501"/>
      <c r="F96" s="148">
        <f>基礎情報入力!V95</f>
        <v>0</v>
      </c>
      <c r="G96" s="38" t="s">
        <v>26</v>
      </c>
      <c r="H96" s="51"/>
      <c r="I96" s="51"/>
      <c r="J96" s="42"/>
      <c r="K96" s="42"/>
      <c r="L96" s="54"/>
      <c r="M96" s="54"/>
      <c r="N96" s="54"/>
      <c r="O96" s="56"/>
      <c r="P96" s="56"/>
    </row>
    <row r="97" spans="2:16" s="105" customFormat="1" ht="30" customHeight="1" x14ac:dyDescent="0.15">
      <c r="C97" s="568" t="s">
        <v>239</v>
      </c>
      <c r="D97" s="568"/>
      <c r="E97" s="568"/>
      <c r="F97" s="152">
        <f>ROUNDDOWN(F95*F96,0)</f>
        <v>0</v>
      </c>
      <c r="G97" s="40" t="s">
        <v>49</v>
      </c>
      <c r="H97" s="51"/>
      <c r="I97" s="51"/>
      <c r="J97" s="42"/>
      <c r="K97" s="42"/>
      <c r="L97" s="54"/>
      <c r="M97" s="54"/>
      <c r="N97" s="54"/>
      <c r="O97" s="56"/>
      <c r="P97" s="56"/>
    </row>
    <row r="98" spans="2:16" s="105" customFormat="1" ht="30" customHeight="1" x14ac:dyDescent="0.15">
      <c r="C98" s="499" t="s">
        <v>240</v>
      </c>
      <c r="D98" s="500"/>
      <c r="E98" s="501"/>
      <c r="F98" s="153">
        <f>IF(基礎情報入力!V96="有",6500,0)-IF(F97&gt;0,1300,0)</f>
        <v>0</v>
      </c>
      <c r="G98" s="73" t="s">
        <v>140</v>
      </c>
      <c r="H98" s="51"/>
      <c r="I98" s="51"/>
      <c r="J98" s="42"/>
      <c r="K98" s="42"/>
      <c r="L98" s="54"/>
      <c r="M98" s="54"/>
      <c r="N98" s="54"/>
      <c r="O98" s="56"/>
      <c r="P98" s="56"/>
    </row>
    <row r="99" spans="2:16" s="105" customFormat="1" ht="30" customHeight="1" x14ac:dyDescent="0.15">
      <c r="C99" s="499" t="s">
        <v>241</v>
      </c>
      <c r="D99" s="500"/>
      <c r="E99" s="501"/>
      <c r="F99" s="152">
        <f>ROUNDDOWN(F92*F98,0)</f>
        <v>0</v>
      </c>
      <c r="G99" s="73" t="s">
        <v>49</v>
      </c>
      <c r="H99" s="51"/>
      <c r="I99" s="51"/>
      <c r="J99" s="42"/>
      <c r="K99" s="42"/>
      <c r="L99" s="54"/>
      <c r="M99" s="54"/>
      <c r="N99" s="54"/>
      <c r="O99" s="56"/>
      <c r="P99" s="56"/>
    </row>
    <row r="100" spans="2:16" s="105" customFormat="1" ht="30" customHeight="1" x14ac:dyDescent="0.15">
      <c r="C100" s="142" t="s">
        <v>242</v>
      </c>
      <c r="D100" s="143"/>
      <c r="E100" s="144"/>
      <c r="F100" s="148">
        <f>F94+F97+F99</f>
        <v>0</v>
      </c>
      <c r="G100" s="40" t="s">
        <v>49</v>
      </c>
      <c r="H100" s="51"/>
      <c r="I100" s="51"/>
      <c r="J100" s="42"/>
      <c r="K100" s="42"/>
      <c r="L100" s="54"/>
      <c r="M100" s="54"/>
      <c r="N100" s="54"/>
      <c r="O100" s="56"/>
      <c r="P100" s="56"/>
    </row>
    <row r="101" spans="2:16" s="105" customFormat="1" ht="30" customHeight="1" x14ac:dyDescent="0.15">
      <c r="C101" s="145"/>
      <c r="D101" s="143"/>
      <c r="E101" s="143"/>
      <c r="F101" s="149"/>
      <c r="G101" s="150"/>
      <c r="H101" s="51"/>
      <c r="I101" s="51"/>
      <c r="J101" s="42"/>
      <c r="K101" s="42"/>
      <c r="L101" s="54"/>
      <c r="M101" s="54"/>
      <c r="N101" s="54"/>
      <c r="O101" s="56"/>
      <c r="P101" s="56"/>
    </row>
    <row r="102" spans="2:16" s="105" customFormat="1" ht="30" customHeight="1" x14ac:dyDescent="0.15">
      <c r="C102" s="569" t="s">
        <v>243</v>
      </c>
      <c r="D102" s="570"/>
      <c r="E102" s="571"/>
      <c r="F102" s="41">
        <f>基礎情報入力!V97</f>
        <v>0</v>
      </c>
      <c r="G102" s="37" t="s">
        <v>49</v>
      </c>
      <c r="H102" s="51"/>
      <c r="I102" s="51"/>
      <c r="J102" s="42"/>
      <c r="K102" s="42"/>
      <c r="L102" s="54"/>
      <c r="M102" s="54"/>
      <c r="N102" s="54"/>
      <c r="O102" s="56"/>
      <c r="P102" s="56"/>
    </row>
    <row r="103" spans="2:16" s="105" customFormat="1" ht="30" customHeight="1" x14ac:dyDescent="0.15">
      <c r="C103" s="145"/>
      <c r="D103" s="143"/>
      <c r="E103" s="143"/>
      <c r="F103" s="149"/>
      <c r="G103" s="150"/>
      <c r="H103" s="51"/>
      <c r="I103" s="51"/>
      <c r="J103" s="42"/>
      <c r="K103" s="42"/>
      <c r="L103" s="54"/>
      <c r="M103" s="54"/>
      <c r="N103" s="54"/>
      <c r="O103" s="56"/>
      <c r="P103" s="56"/>
    </row>
    <row r="104" spans="2:16" s="105" customFormat="1" ht="30" customHeight="1" x14ac:dyDescent="0.15">
      <c r="C104" s="569" t="s">
        <v>244</v>
      </c>
      <c r="D104" s="570"/>
      <c r="E104" s="571"/>
      <c r="F104" s="35">
        <f>IF((F102&lt;=F100),F102,F100)</f>
        <v>0</v>
      </c>
      <c r="G104" s="36" t="s">
        <v>49</v>
      </c>
      <c r="H104" s="51"/>
      <c r="I104" s="51"/>
      <c r="J104" s="42"/>
      <c r="K104" s="42"/>
      <c r="L104" s="54"/>
      <c r="M104" s="54"/>
      <c r="N104" s="54"/>
      <c r="O104" s="56"/>
      <c r="P104" s="56"/>
    </row>
    <row r="105" spans="2:16" s="105" customFormat="1" ht="30" customHeight="1" x14ac:dyDescent="0.15">
      <c r="C105" s="50"/>
      <c r="D105" s="56"/>
      <c r="E105" s="56"/>
      <c r="F105" s="52"/>
      <c r="G105" s="53"/>
      <c r="H105" s="51"/>
      <c r="I105" s="51"/>
      <c r="J105" s="42"/>
      <c r="K105" s="42"/>
      <c r="L105" s="54"/>
      <c r="M105" s="54"/>
      <c r="N105" s="54"/>
      <c r="O105" s="56"/>
      <c r="P105" s="56"/>
    </row>
    <row r="106" spans="2:16" s="105" customFormat="1" x14ac:dyDescent="0.15">
      <c r="C106" s="31"/>
      <c r="D106" s="31"/>
      <c r="E106" s="31"/>
      <c r="F106" s="31"/>
      <c r="G106" s="31"/>
      <c r="H106" s="31"/>
      <c r="I106" s="32"/>
      <c r="J106" s="32"/>
      <c r="K106" s="32"/>
      <c r="L106" s="31"/>
    </row>
    <row r="107" spans="2:16" s="105" customFormat="1" ht="30" customHeight="1" x14ac:dyDescent="0.15">
      <c r="B107" s="100" t="s">
        <v>175</v>
      </c>
      <c r="C107" s="99"/>
      <c r="D107" s="567">
        <f>基礎情報入力!V100</f>
        <v>0</v>
      </c>
      <c r="E107" s="567"/>
      <c r="F107" s="567"/>
      <c r="G107" s="567"/>
      <c r="H107" s="55"/>
      <c r="I107" s="55"/>
      <c r="J107" s="55"/>
      <c r="K107" s="55"/>
      <c r="L107" s="55"/>
      <c r="M107" s="55"/>
    </row>
    <row r="108" spans="2:16" s="105" customFormat="1" x14ac:dyDescent="0.15">
      <c r="C108" s="31"/>
      <c r="D108" s="31"/>
      <c r="E108" s="31"/>
      <c r="F108" s="31"/>
      <c r="G108" s="31"/>
      <c r="H108" s="31"/>
      <c r="I108" s="32"/>
      <c r="J108" s="32"/>
      <c r="K108" s="32"/>
      <c r="L108" s="31"/>
    </row>
    <row r="109" spans="2:16" s="105" customFormat="1" ht="30" customHeight="1" x14ac:dyDescent="0.15">
      <c r="C109" s="499" t="s">
        <v>138</v>
      </c>
      <c r="D109" s="500"/>
      <c r="E109" s="501"/>
      <c r="F109" s="49">
        <f>基礎情報入力!V105</f>
        <v>0</v>
      </c>
      <c r="G109" s="38" t="s">
        <v>26</v>
      </c>
      <c r="H109" s="31"/>
      <c r="I109" s="32"/>
      <c r="J109" s="32"/>
      <c r="K109" s="32"/>
      <c r="L109" s="31"/>
    </row>
    <row r="110" spans="2:16" s="105" customFormat="1" ht="30" customHeight="1" x14ac:dyDescent="0.15">
      <c r="C110" s="499" t="s">
        <v>235</v>
      </c>
      <c r="D110" s="500"/>
      <c r="E110" s="501"/>
      <c r="F110" s="49">
        <f>基礎情報入力!V106</f>
        <v>0</v>
      </c>
      <c r="G110" s="73" t="s">
        <v>141</v>
      </c>
      <c r="H110" s="31"/>
      <c r="I110" s="32"/>
      <c r="J110" s="32"/>
      <c r="K110" s="32"/>
      <c r="L110" s="31"/>
    </row>
    <row r="111" spans="2:16" s="105" customFormat="1" ht="30" customHeight="1" x14ac:dyDescent="0.15">
      <c r="C111" s="568" t="s">
        <v>236</v>
      </c>
      <c r="D111" s="568"/>
      <c r="E111" s="568"/>
      <c r="F111" s="39">
        <f>ROUNDDOWN(F109*F110,0)</f>
        <v>0</v>
      </c>
      <c r="G111" s="40" t="s">
        <v>79</v>
      </c>
      <c r="H111" s="51"/>
      <c r="I111" s="51"/>
      <c r="J111" s="42"/>
      <c r="K111" s="42"/>
      <c r="L111" s="54"/>
      <c r="M111" s="54"/>
      <c r="N111" s="54"/>
      <c r="O111" s="56"/>
      <c r="P111" s="56"/>
    </row>
    <row r="112" spans="2:16" s="105" customFormat="1" ht="30" customHeight="1" x14ac:dyDescent="0.15">
      <c r="C112" s="499" t="s">
        <v>237</v>
      </c>
      <c r="D112" s="500"/>
      <c r="E112" s="501"/>
      <c r="F112" s="151">
        <f>IF(基礎情報入力!V107="無","",IF(基礎情報入力!V107="ネット等による落下防止",13400,IF(基礎情報入力!V107="天井の耐震改修",31000,IF(基礎情報入力!V107="構造計算が必要な天井の耐震改修",70000,0))))-IF(基礎情報入力!V108="是",9200,0)+IF(基礎情報入力!V109&gt;10,FLOOR((基礎情報入力!V109-7),3)*3090,0)</f>
        <v>0</v>
      </c>
      <c r="G112" s="73" t="s">
        <v>140</v>
      </c>
      <c r="H112" s="51"/>
      <c r="I112" s="51"/>
      <c r="J112" s="42"/>
      <c r="K112" s="42"/>
      <c r="L112" s="54"/>
      <c r="M112" s="54"/>
      <c r="N112" s="54"/>
      <c r="O112" s="56"/>
      <c r="P112" s="56"/>
    </row>
    <row r="113" spans="2:16" s="105" customFormat="1" ht="30" customHeight="1" x14ac:dyDescent="0.15">
      <c r="C113" s="499" t="s">
        <v>238</v>
      </c>
      <c r="D113" s="500"/>
      <c r="E113" s="501"/>
      <c r="F113" s="148">
        <f>基礎情報入力!V110</f>
        <v>0</v>
      </c>
      <c r="G113" s="38" t="s">
        <v>26</v>
      </c>
      <c r="H113" s="51"/>
      <c r="I113" s="51"/>
      <c r="J113" s="42"/>
      <c r="K113" s="42"/>
      <c r="L113" s="54"/>
      <c r="M113" s="54"/>
      <c r="N113" s="54"/>
      <c r="O113" s="56"/>
      <c r="P113" s="56"/>
    </row>
    <row r="114" spans="2:16" s="105" customFormat="1" ht="30" customHeight="1" x14ac:dyDescent="0.15">
      <c r="C114" s="568" t="s">
        <v>239</v>
      </c>
      <c r="D114" s="568"/>
      <c r="E114" s="568"/>
      <c r="F114" s="152">
        <f>ROUNDDOWN(F112*F113,0)</f>
        <v>0</v>
      </c>
      <c r="G114" s="40" t="s">
        <v>49</v>
      </c>
      <c r="H114" s="51"/>
      <c r="I114" s="51"/>
      <c r="J114" s="42"/>
      <c r="K114" s="42"/>
      <c r="L114" s="54"/>
      <c r="M114" s="54"/>
      <c r="N114" s="54"/>
      <c r="O114" s="56"/>
      <c r="P114" s="56"/>
    </row>
    <row r="115" spans="2:16" s="105" customFormat="1" ht="30" customHeight="1" x14ac:dyDescent="0.15">
      <c r="C115" s="499" t="s">
        <v>240</v>
      </c>
      <c r="D115" s="500"/>
      <c r="E115" s="501"/>
      <c r="F115" s="153">
        <f>IF(基礎情報入力!V111="有",6500,0)-IF(F114&gt;0,1300,0)</f>
        <v>0</v>
      </c>
      <c r="G115" s="73" t="s">
        <v>140</v>
      </c>
      <c r="H115" s="51"/>
      <c r="I115" s="51"/>
      <c r="J115" s="42"/>
      <c r="K115" s="42"/>
      <c r="L115" s="54"/>
      <c r="M115" s="54"/>
      <c r="N115" s="54"/>
      <c r="O115" s="56"/>
      <c r="P115" s="56"/>
    </row>
    <row r="116" spans="2:16" s="105" customFormat="1" ht="30" customHeight="1" x14ac:dyDescent="0.15">
      <c r="C116" s="499" t="s">
        <v>241</v>
      </c>
      <c r="D116" s="500"/>
      <c r="E116" s="501"/>
      <c r="F116" s="152">
        <f>ROUNDDOWN(F109*F115,0)</f>
        <v>0</v>
      </c>
      <c r="G116" s="73" t="s">
        <v>49</v>
      </c>
      <c r="H116" s="51"/>
      <c r="I116" s="51"/>
      <c r="J116" s="42"/>
      <c r="K116" s="42"/>
      <c r="L116" s="54"/>
      <c r="M116" s="54"/>
      <c r="N116" s="54"/>
      <c r="O116" s="56"/>
      <c r="P116" s="56"/>
    </row>
    <row r="117" spans="2:16" s="105" customFormat="1" ht="30" customHeight="1" x14ac:dyDescent="0.15">
      <c r="C117" s="142" t="s">
        <v>242</v>
      </c>
      <c r="D117" s="143"/>
      <c r="E117" s="144"/>
      <c r="F117" s="148">
        <f>F111+F114+F116</f>
        <v>0</v>
      </c>
      <c r="G117" s="40" t="s">
        <v>49</v>
      </c>
      <c r="H117" s="51"/>
      <c r="I117" s="51"/>
      <c r="J117" s="42"/>
      <c r="K117" s="42"/>
      <c r="L117" s="54"/>
      <c r="M117" s="54"/>
      <c r="N117" s="54"/>
      <c r="O117" s="56"/>
      <c r="P117" s="56"/>
    </row>
    <row r="118" spans="2:16" s="105" customFormat="1" ht="30" customHeight="1" x14ac:dyDescent="0.15">
      <c r="C118" s="145"/>
      <c r="D118" s="143"/>
      <c r="E118" s="143"/>
      <c r="F118" s="149"/>
      <c r="G118" s="150"/>
      <c r="H118" s="51"/>
      <c r="I118" s="51"/>
      <c r="J118" s="42"/>
      <c r="K118" s="42"/>
      <c r="L118" s="54"/>
      <c r="M118" s="54"/>
      <c r="N118" s="54"/>
      <c r="O118" s="56"/>
      <c r="P118" s="56"/>
    </row>
    <row r="119" spans="2:16" s="105" customFormat="1" ht="30" customHeight="1" x14ac:dyDescent="0.15">
      <c r="C119" s="569" t="s">
        <v>243</v>
      </c>
      <c r="D119" s="570"/>
      <c r="E119" s="571"/>
      <c r="F119" s="41">
        <f>基礎情報入力!V112</f>
        <v>0</v>
      </c>
      <c r="G119" s="37" t="s">
        <v>49</v>
      </c>
      <c r="H119" s="51"/>
      <c r="I119" s="51"/>
      <c r="J119" s="42"/>
      <c r="K119" s="42"/>
      <c r="L119" s="54"/>
      <c r="M119" s="54"/>
      <c r="N119" s="54"/>
      <c r="O119" s="56"/>
      <c r="P119" s="56"/>
    </row>
    <row r="120" spans="2:16" s="105" customFormat="1" ht="30" customHeight="1" x14ac:dyDescent="0.15">
      <c r="C120" s="145"/>
      <c r="D120" s="143"/>
      <c r="E120" s="143"/>
      <c r="F120" s="149"/>
      <c r="G120" s="150"/>
      <c r="H120" s="51"/>
      <c r="I120" s="51"/>
      <c r="J120" s="42"/>
      <c r="K120" s="42"/>
      <c r="L120" s="54"/>
      <c r="M120" s="54"/>
      <c r="N120" s="54"/>
      <c r="O120" s="56"/>
      <c r="P120" s="56"/>
    </row>
    <row r="121" spans="2:16" s="105" customFormat="1" ht="30" customHeight="1" x14ac:dyDescent="0.15">
      <c r="C121" s="569" t="s">
        <v>244</v>
      </c>
      <c r="D121" s="570"/>
      <c r="E121" s="571"/>
      <c r="F121" s="35">
        <f>IF((F119&lt;=F117),F119,F117)</f>
        <v>0</v>
      </c>
      <c r="G121" s="36" t="s">
        <v>49</v>
      </c>
      <c r="H121" s="51"/>
      <c r="I121" s="51"/>
      <c r="J121" s="42"/>
      <c r="K121" s="42"/>
      <c r="L121" s="54"/>
      <c r="M121" s="54"/>
      <c r="N121" s="54"/>
      <c r="O121" s="56"/>
      <c r="P121" s="56"/>
    </row>
    <row r="122" spans="2:16" s="105" customFormat="1" ht="30" customHeight="1" x14ac:dyDescent="0.15">
      <c r="C122" s="50"/>
      <c r="D122" s="56"/>
      <c r="E122" s="56"/>
      <c r="F122" s="52"/>
      <c r="G122" s="53"/>
      <c r="H122" s="51"/>
      <c r="I122" s="51"/>
      <c r="J122" s="42"/>
      <c r="K122" s="42"/>
      <c r="L122" s="54"/>
      <c r="M122" s="54"/>
      <c r="N122" s="54"/>
      <c r="O122" s="56"/>
      <c r="P122" s="56"/>
    </row>
    <row r="123" spans="2:16" s="105" customFormat="1" x14ac:dyDescent="0.15">
      <c r="C123" s="31"/>
      <c r="D123" s="31"/>
      <c r="E123" s="31"/>
      <c r="F123" s="31"/>
      <c r="G123" s="31"/>
      <c r="H123" s="31"/>
      <c r="I123" s="32"/>
      <c r="J123" s="32"/>
      <c r="K123" s="32"/>
      <c r="L123" s="31"/>
    </row>
    <row r="124" spans="2:16" s="105" customFormat="1" ht="30" customHeight="1" x14ac:dyDescent="0.15">
      <c r="B124" s="100" t="s">
        <v>176</v>
      </c>
      <c r="C124" s="99"/>
      <c r="D124" s="567">
        <f>基礎情報入力!V115</f>
        <v>0</v>
      </c>
      <c r="E124" s="567"/>
      <c r="F124" s="567"/>
      <c r="G124" s="567"/>
      <c r="H124" s="55"/>
      <c r="I124" s="55"/>
      <c r="J124" s="55"/>
      <c r="K124" s="55"/>
      <c r="L124" s="55"/>
      <c r="M124" s="55"/>
    </row>
    <row r="125" spans="2:16" s="105" customFormat="1" x14ac:dyDescent="0.15">
      <c r="C125" s="31"/>
      <c r="D125" s="31"/>
      <c r="E125" s="31"/>
      <c r="F125" s="31"/>
      <c r="G125" s="31"/>
      <c r="H125" s="31"/>
      <c r="I125" s="32"/>
      <c r="J125" s="32"/>
      <c r="K125" s="32"/>
      <c r="L125" s="31"/>
    </row>
    <row r="126" spans="2:16" s="105" customFormat="1" ht="30" customHeight="1" x14ac:dyDescent="0.15">
      <c r="C126" s="499" t="s">
        <v>138</v>
      </c>
      <c r="D126" s="500"/>
      <c r="E126" s="501"/>
      <c r="F126" s="49">
        <f>基礎情報入力!V120</f>
        <v>0</v>
      </c>
      <c r="G126" s="38" t="s">
        <v>26</v>
      </c>
      <c r="H126" s="31"/>
      <c r="I126" s="32"/>
      <c r="J126" s="32"/>
      <c r="K126" s="32"/>
      <c r="L126" s="31"/>
    </row>
    <row r="127" spans="2:16" s="105" customFormat="1" ht="30" customHeight="1" x14ac:dyDescent="0.15">
      <c r="C127" s="499" t="s">
        <v>235</v>
      </c>
      <c r="D127" s="500"/>
      <c r="E127" s="501"/>
      <c r="F127" s="49">
        <f>基礎情報入力!V121</f>
        <v>0</v>
      </c>
      <c r="G127" s="73" t="s">
        <v>141</v>
      </c>
      <c r="H127" s="31"/>
      <c r="I127" s="32"/>
      <c r="J127" s="32"/>
      <c r="K127" s="32"/>
      <c r="L127" s="31"/>
    </row>
    <row r="128" spans="2:16" s="105" customFormat="1" ht="30" customHeight="1" x14ac:dyDescent="0.15">
      <c r="C128" s="568" t="s">
        <v>236</v>
      </c>
      <c r="D128" s="568"/>
      <c r="E128" s="568"/>
      <c r="F128" s="39">
        <f>ROUNDDOWN(F126*F127,0)</f>
        <v>0</v>
      </c>
      <c r="G128" s="40" t="s">
        <v>79</v>
      </c>
      <c r="H128" s="51"/>
      <c r="I128" s="51"/>
      <c r="J128" s="42"/>
      <c r="K128" s="42"/>
      <c r="L128" s="54"/>
      <c r="M128" s="54"/>
      <c r="N128" s="54"/>
      <c r="O128" s="56"/>
      <c r="P128" s="56"/>
    </row>
    <row r="129" spans="2:16" s="105" customFormat="1" ht="30" customHeight="1" x14ac:dyDescent="0.15">
      <c r="C129" s="499" t="s">
        <v>237</v>
      </c>
      <c r="D129" s="500"/>
      <c r="E129" s="501"/>
      <c r="F129" s="151">
        <f>IF(基礎情報入力!V122="無","",IF(基礎情報入力!V122="ネット等による落下防止",13400,IF(基礎情報入力!V122="天井の耐震改修",31000,IF(基礎情報入力!V122="構造計算が必要な天井の耐震改修",70000,0))))-IF(基礎情報入力!V123="是",9200,0)+IF(基礎情報入力!V124&gt;10,FLOOR((基礎情報入力!V124-7),3)*3090,0)</f>
        <v>0</v>
      </c>
      <c r="G129" s="73" t="s">
        <v>140</v>
      </c>
      <c r="H129" s="51"/>
      <c r="I129" s="51"/>
      <c r="J129" s="42"/>
      <c r="K129" s="42"/>
      <c r="L129" s="54"/>
      <c r="M129" s="54"/>
      <c r="N129" s="54"/>
      <c r="O129" s="56"/>
      <c r="P129" s="56"/>
    </row>
    <row r="130" spans="2:16" s="105" customFormat="1" ht="30" customHeight="1" x14ac:dyDescent="0.15">
      <c r="C130" s="499" t="s">
        <v>238</v>
      </c>
      <c r="D130" s="500"/>
      <c r="E130" s="501"/>
      <c r="F130" s="148">
        <f>基礎情報入力!V125</f>
        <v>0</v>
      </c>
      <c r="G130" s="38" t="s">
        <v>26</v>
      </c>
      <c r="H130" s="51"/>
      <c r="I130" s="51"/>
      <c r="J130" s="42"/>
      <c r="K130" s="42"/>
      <c r="L130" s="54"/>
      <c r="M130" s="54"/>
      <c r="N130" s="54"/>
      <c r="O130" s="56"/>
      <c r="P130" s="56"/>
    </row>
    <row r="131" spans="2:16" s="105" customFormat="1" ht="30" customHeight="1" x14ac:dyDescent="0.15">
      <c r="C131" s="568" t="s">
        <v>239</v>
      </c>
      <c r="D131" s="568"/>
      <c r="E131" s="568"/>
      <c r="F131" s="152">
        <f>ROUNDDOWN(F129*F130,0)</f>
        <v>0</v>
      </c>
      <c r="G131" s="40" t="s">
        <v>49</v>
      </c>
      <c r="H131" s="51"/>
      <c r="I131" s="51"/>
      <c r="J131" s="42"/>
      <c r="K131" s="42"/>
      <c r="L131" s="54"/>
      <c r="M131" s="54"/>
      <c r="N131" s="54"/>
      <c r="O131" s="56"/>
      <c r="P131" s="56"/>
    </row>
    <row r="132" spans="2:16" s="105" customFormat="1" ht="30" customHeight="1" x14ac:dyDescent="0.15">
      <c r="C132" s="499" t="s">
        <v>240</v>
      </c>
      <c r="D132" s="500"/>
      <c r="E132" s="501"/>
      <c r="F132" s="153">
        <f>IF(基礎情報入力!V126="有",6500,0)-IF(F131&gt;0,1300,0)</f>
        <v>0</v>
      </c>
      <c r="G132" s="73" t="s">
        <v>140</v>
      </c>
      <c r="H132" s="51"/>
      <c r="I132" s="51"/>
      <c r="J132" s="42"/>
      <c r="K132" s="42"/>
      <c r="L132" s="54"/>
      <c r="M132" s="54"/>
      <c r="N132" s="54"/>
      <c r="O132" s="56"/>
      <c r="P132" s="56"/>
    </row>
    <row r="133" spans="2:16" s="105" customFormat="1" ht="30" customHeight="1" x14ac:dyDescent="0.15">
      <c r="C133" s="499" t="s">
        <v>241</v>
      </c>
      <c r="D133" s="500"/>
      <c r="E133" s="501"/>
      <c r="F133" s="152">
        <f>ROUNDDOWN(F126*F132,0)</f>
        <v>0</v>
      </c>
      <c r="G133" s="73" t="s">
        <v>49</v>
      </c>
      <c r="H133" s="51"/>
      <c r="I133" s="51"/>
      <c r="J133" s="42"/>
      <c r="K133" s="42"/>
      <c r="L133" s="54"/>
      <c r="M133" s="54"/>
      <c r="N133" s="54"/>
      <c r="O133" s="56"/>
      <c r="P133" s="56"/>
    </row>
    <row r="134" spans="2:16" s="105" customFormat="1" ht="30" customHeight="1" x14ac:dyDescent="0.15">
      <c r="C134" s="142" t="s">
        <v>242</v>
      </c>
      <c r="D134" s="143"/>
      <c r="E134" s="144"/>
      <c r="F134" s="148">
        <f>F128+F131+F133</f>
        <v>0</v>
      </c>
      <c r="G134" s="40" t="s">
        <v>49</v>
      </c>
      <c r="H134" s="51"/>
      <c r="I134" s="51"/>
      <c r="J134" s="42"/>
      <c r="K134" s="42"/>
      <c r="L134" s="54"/>
      <c r="M134" s="54"/>
      <c r="N134" s="54"/>
      <c r="O134" s="56"/>
      <c r="P134" s="56"/>
    </row>
    <row r="135" spans="2:16" s="105" customFormat="1" ht="30" customHeight="1" x14ac:dyDescent="0.15">
      <c r="C135" s="145"/>
      <c r="D135" s="143"/>
      <c r="E135" s="143"/>
      <c r="F135" s="149"/>
      <c r="G135" s="150"/>
      <c r="H135" s="51"/>
      <c r="I135" s="51"/>
      <c r="J135" s="42"/>
      <c r="K135" s="42"/>
      <c r="L135" s="54"/>
      <c r="M135" s="54"/>
      <c r="N135" s="54"/>
      <c r="O135" s="56"/>
      <c r="P135" s="56"/>
    </row>
    <row r="136" spans="2:16" s="105" customFormat="1" ht="30" customHeight="1" x14ac:dyDescent="0.15">
      <c r="C136" s="569" t="s">
        <v>243</v>
      </c>
      <c r="D136" s="570"/>
      <c r="E136" s="571"/>
      <c r="F136" s="41">
        <f>基礎情報入力!V127</f>
        <v>0</v>
      </c>
      <c r="G136" s="37" t="s">
        <v>49</v>
      </c>
      <c r="H136" s="51"/>
      <c r="I136" s="51"/>
      <c r="J136" s="42"/>
      <c r="K136" s="42"/>
      <c r="L136" s="54"/>
      <c r="M136" s="54"/>
      <c r="N136" s="54"/>
      <c r="O136" s="56"/>
      <c r="P136" s="56"/>
    </row>
    <row r="137" spans="2:16" s="105" customFormat="1" ht="30" customHeight="1" x14ac:dyDescent="0.15">
      <c r="C137" s="145"/>
      <c r="D137" s="143"/>
      <c r="E137" s="143"/>
      <c r="F137" s="149"/>
      <c r="G137" s="150"/>
      <c r="H137" s="51"/>
      <c r="I137" s="51"/>
      <c r="J137" s="42"/>
      <c r="K137" s="42"/>
      <c r="L137" s="54"/>
      <c r="M137" s="54"/>
      <c r="N137" s="54"/>
      <c r="O137" s="56"/>
      <c r="P137" s="56"/>
    </row>
    <row r="138" spans="2:16" s="105" customFormat="1" ht="30" customHeight="1" x14ac:dyDescent="0.15">
      <c r="C138" s="569" t="s">
        <v>244</v>
      </c>
      <c r="D138" s="570"/>
      <c r="E138" s="571"/>
      <c r="F138" s="35">
        <f>IF((F136&lt;=F134),F136,F134)</f>
        <v>0</v>
      </c>
      <c r="G138" s="36" t="s">
        <v>49</v>
      </c>
      <c r="H138" s="51"/>
      <c r="I138" s="51"/>
      <c r="J138" s="42"/>
      <c r="K138" s="42"/>
      <c r="L138" s="54"/>
      <c r="M138" s="54"/>
      <c r="N138" s="54"/>
      <c r="O138" s="56"/>
      <c r="P138" s="56"/>
    </row>
    <row r="139" spans="2:16" s="105" customFormat="1" ht="30" customHeight="1" x14ac:dyDescent="0.15">
      <c r="C139" s="50"/>
      <c r="D139" s="56"/>
      <c r="E139" s="56"/>
      <c r="F139" s="52"/>
      <c r="G139" s="53"/>
      <c r="H139" s="51"/>
      <c r="I139" s="51"/>
      <c r="J139" s="42"/>
      <c r="K139" s="42"/>
      <c r="L139" s="54"/>
      <c r="M139" s="54"/>
      <c r="N139" s="54"/>
      <c r="O139" s="56"/>
      <c r="P139" s="56"/>
    </row>
    <row r="140" spans="2:16" s="105" customFormat="1" x14ac:dyDescent="0.15">
      <c r="C140" s="31"/>
      <c r="D140" s="31"/>
      <c r="E140" s="31"/>
      <c r="F140" s="31"/>
      <c r="G140" s="31"/>
      <c r="H140" s="31"/>
      <c r="I140" s="32"/>
      <c r="J140" s="32"/>
      <c r="K140" s="32"/>
      <c r="L140" s="31"/>
    </row>
    <row r="141" spans="2:16" s="105" customFormat="1" ht="30" customHeight="1" x14ac:dyDescent="0.15">
      <c r="B141" s="100" t="s">
        <v>177</v>
      </c>
      <c r="C141" s="99"/>
      <c r="D141" s="567">
        <f>基礎情報入力!V130</f>
        <v>0</v>
      </c>
      <c r="E141" s="567"/>
      <c r="F141" s="567"/>
      <c r="G141" s="567"/>
      <c r="H141" s="55"/>
      <c r="I141" s="55"/>
      <c r="J141" s="55"/>
      <c r="K141" s="55"/>
      <c r="L141" s="55"/>
      <c r="M141" s="55"/>
    </row>
    <row r="142" spans="2:16" s="105" customFormat="1" x14ac:dyDescent="0.15">
      <c r="C142" s="31"/>
      <c r="D142" s="31"/>
      <c r="E142" s="31"/>
      <c r="F142" s="31"/>
      <c r="G142" s="31"/>
      <c r="H142" s="31"/>
      <c r="I142" s="32"/>
      <c r="J142" s="32"/>
      <c r="K142" s="32"/>
      <c r="L142" s="31"/>
    </row>
    <row r="143" spans="2:16" s="105" customFormat="1" ht="30" customHeight="1" x14ac:dyDescent="0.15">
      <c r="C143" s="499" t="s">
        <v>138</v>
      </c>
      <c r="D143" s="500"/>
      <c r="E143" s="501"/>
      <c r="F143" s="49">
        <f>基礎情報入力!V135</f>
        <v>0</v>
      </c>
      <c r="G143" s="38" t="s">
        <v>26</v>
      </c>
      <c r="H143" s="31"/>
      <c r="I143" s="32"/>
      <c r="J143" s="32"/>
      <c r="K143" s="32"/>
      <c r="L143" s="31"/>
    </row>
    <row r="144" spans="2:16" s="105" customFormat="1" ht="30" customHeight="1" x14ac:dyDescent="0.15">
      <c r="C144" s="499" t="s">
        <v>235</v>
      </c>
      <c r="D144" s="500"/>
      <c r="E144" s="501"/>
      <c r="F144" s="49">
        <f>基礎情報入力!V136</f>
        <v>0</v>
      </c>
      <c r="G144" s="73" t="s">
        <v>141</v>
      </c>
      <c r="H144" s="31"/>
      <c r="I144" s="32"/>
      <c r="J144" s="32"/>
      <c r="K144" s="32"/>
      <c r="L144" s="31"/>
    </row>
    <row r="145" spans="2:16" s="105" customFormat="1" ht="30" customHeight="1" x14ac:dyDescent="0.15">
      <c r="C145" s="568" t="s">
        <v>236</v>
      </c>
      <c r="D145" s="568"/>
      <c r="E145" s="568"/>
      <c r="F145" s="39">
        <f>ROUNDDOWN(F143*F144,0)</f>
        <v>0</v>
      </c>
      <c r="G145" s="40" t="s">
        <v>79</v>
      </c>
      <c r="H145" s="51"/>
      <c r="I145" s="51"/>
      <c r="J145" s="42"/>
      <c r="K145" s="42"/>
      <c r="L145" s="54"/>
      <c r="M145" s="54"/>
      <c r="N145" s="54"/>
      <c r="O145" s="56"/>
      <c r="P145" s="56"/>
    </row>
    <row r="146" spans="2:16" s="105" customFormat="1" ht="30" customHeight="1" x14ac:dyDescent="0.15">
      <c r="C146" s="499" t="s">
        <v>237</v>
      </c>
      <c r="D146" s="500"/>
      <c r="E146" s="501"/>
      <c r="F146" s="151">
        <f>IF(基礎情報入力!V137="無","",IF(基礎情報入力!V137="ネット等による落下防止",13400,IF(基礎情報入力!V137="天井の耐震改修",31000,IF(基礎情報入力!V137="構造計算が必要な天井の耐震改修",70000,0))))-IF(基礎情報入力!V138="是",9200,0)+IF(基礎情報入力!V139&gt;10,FLOOR((基礎情報入力!V139-7),3)*3090,0)</f>
        <v>0</v>
      </c>
      <c r="G146" s="73" t="s">
        <v>140</v>
      </c>
      <c r="H146" s="51"/>
      <c r="I146" s="51"/>
      <c r="J146" s="42"/>
      <c r="K146" s="42"/>
      <c r="L146" s="54"/>
      <c r="M146" s="54"/>
      <c r="N146" s="54"/>
      <c r="O146" s="56"/>
      <c r="P146" s="56"/>
    </row>
    <row r="147" spans="2:16" s="105" customFormat="1" ht="30" customHeight="1" x14ac:dyDescent="0.15">
      <c r="C147" s="499" t="s">
        <v>238</v>
      </c>
      <c r="D147" s="500"/>
      <c r="E147" s="501"/>
      <c r="F147" s="148">
        <f>基礎情報入力!V140</f>
        <v>0</v>
      </c>
      <c r="G147" s="38" t="s">
        <v>26</v>
      </c>
      <c r="H147" s="51"/>
      <c r="I147" s="51"/>
      <c r="J147" s="42"/>
      <c r="K147" s="42"/>
      <c r="L147" s="54"/>
      <c r="M147" s="54"/>
      <c r="N147" s="54"/>
      <c r="O147" s="56"/>
      <c r="P147" s="56"/>
    </row>
    <row r="148" spans="2:16" s="105" customFormat="1" ht="30" customHeight="1" x14ac:dyDescent="0.15">
      <c r="C148" s="568" t="s">
        <v>239</v>
      </c>
      <c r="D148" s="568"/>
      <c r="E148" s="568"/>
      <c r="F148" s="152">
        <f>ROUNDDOWN(F146*F147,0)</f>
        <v>0</v>
      </c>
      <c r="G148" s="40" t="s">
        <v>49</v>
      </c>
      <c r="H148" s="51"/>
      <c r="I148" s="51"/>
      <c r="J148" s="42"/>
      <c r="K148" s="42"/>
      <c r="L148" s="54"/>
      <c r="M148" s="54"/>
      <c r="N148" s="54"/>
      <c r="O148" s="56"/>
      <c r="P148" s="56"/>
    </row>
    <row r="149" spans="2:16" s="105" customFormat="1" ht="30" customHeight="1" x14ac:dyDescent="0.15">
      <c r="C149" s="499" t="s">
        <v>240</v>
      </c>
      <c r="D149" s="500"/>
      <c r="E149" s="501"/>
      <c r="F149" s="153">
        <f>IF(基礎情報入力!V141="有",6500,0)-IF(F148&gt;0,1300,0)</f>
        <v>0</v>
      </c>
      <c r="G149" s="73" t="s">
        <v>140</v>
      </c>
      <c r="H149" s="51"/>
      <c r="I149" s="51"/>
      <c r="J149" s="42"/>
      <c r="K149" s="42"/>
      <c r="L149" s="54"/>
      <c r="M149" s="54"/>
      <c r="N149" s="54"/>
      <c r="O149" s="56"/>
      <c r="P149" s="56"/>
    </row>
    <row r="150" spans="2:16" s="105" customFormat="1" ht="30" customHeight="1" x14ac:dyDescent="0.15">
      <c r="C150" s="499" t="s">
        <v>241</v>
      </c>
      <c r="D150" s="500"/>
      <c r="E150" s="501"/>
      <c r="F150" s="152">
        <f>ROUNDDOWN(F143*F149,0)</f>
        <v>0</v>
      </c>
      <c r="G150" s="73" t="s">
        <v>49</v>
      </c>
      <c r="H150" s="51"/>
      <c r="I150" s="51"/>
      <c r="J150" s="42"/>
      <c r="K150" s="42"/>
      <c r="L150" s="54"/>
      <c r="M150" s="54"/>
      <c r="N150" s="54"/>
      <c r="O150" s="56"/>
      <c r="P150" s="56"/>
    </row>
    <row r="151" spans="2:16" s="105" customFormat="1" ht="30" customHeight="1" x14ac:dyDescent="0.15">
      <c r="C151" s="142" t="s">
        <v>242</v>
      </c>
      <c r="D151" s="143"/>
      <c r="E151" s="144"/>
      <c r="F151" s="148">
        <f>F145+F148+F150</f>
        <v>0</v>
      </c>
      <c r="G151" s="40" t="s">
        <v>49</v>
      </c>
      <c r="H151" s="51"/>
      <c r="I151" s="51"/>
      <c r="J151" s="42"/>
      <c r="K151" s="42"/>
      <c r="L151" s="54"/>
      <c r="M151" s="54"/>
      <c r="N151" s="54"/>
      <c r="O151" s="56"/>
      <c r="P151" s="56"/>
    </row>
    <row r="152" spans="2:16" s="105" customFormat="1" ht="30" customHeight="1" x14ac:dyDescent="0.15">
      <c r="C152" s="145"/>
      <c r="D152" s="143"/>
      <c r="E152" s="143"/>
      <c r="F152" s="149"/>
      <c r="G152" s="150"/>
      <c r="H152" s="51"/>
      <c r="I152" s="51"/>
      <c r="J152" s="42"/>
      <c r="K152" s="42"/>
      <c r="L152" s="54"/>
      <c r="M152" s="54"/>
      <c r="N152" s="54"/>
      <c r="O152" s="56"/>
      <c r="P152" s="56"/>
    </row>
    <row r="153" spans="2:16" s="105" customFormat="1" ht="30" customHeight="1" x14ac:dyDescent="0.15">
      <c r="C153" s="569" t="s">
        <v>243</v>
      </c>
      <c r="D153" s="570"/>
      <c r="E153" s="571"/>
      <c r="F153" s="41">
        <f>基礎情報入力!V142</f>
        <v>0</v>
      </c>
      <c r="G153" s="37" t="s">
        <v>49</v>
      </c>
      <c r="H153" s="51"/>
      <c r="I153" s="51"/>
      <c r="J153" s="42"/>
      <c r="K153" s="42"/>
      <c r="L153" s="54"/>
      <c r="M153" s="54"/>
      <c r="N153" s="54"/>
      <c r="O153" s="56"/>
      <c r="P153" s="56"/>
    </row>
    <row r="154" spans="2:16" s="105" customFormat="1" ht="30" customHeight="1" x14ac:dyDescent="0.15">
      <c r="C154" s="145"/>
      <c r="D154" s="143"/>
      <c r="E154" s="143"/>
      <c r="F154" s="149"/>
      <c r="G154" s="150"/>
      <c r="H154" s="51"/>
      <c r="I154" s="51"/>
      <c r="J154" s="42"/>
      <c r="K154" s="42"/>
      <c r="L154" s="54"/>
      <c r="M154" s="54"/>
      <c r="N154" s="54"/>
      <c r="O154" s="56"/>
      <c r="P154" s="56"/>
    </row>
    <row r="155" spans="2:16" s="105" customFormat="1" ht="30" customHeight="1" x14ac:dyDescent="0.15">
      <c r="C155" s="569" t="s">
        <v>244</v>
      </c>
      <c r="D155" s="570"/>
      <c r="E155" s="571"/>
      <c r="F155" s="35">
        <f>IF((F153&lt;=F151),F153,F151)</f>
        <v>0</v>
      </c>
      <c r="G155" s="36" t="s">
        <v>49</v>
      </c>
      <c r="H155" s="51"/>
      <c r="I155" s="51"/>
      <c r="J155" s="42"/>
      <c r="K155" s="42"/>
      <c r="L155" s="54"/>
      <c r="M155" s="54"/>
      <c r="N155" s="54"/>
      <c r="O155" s="56"/>
      <c r="P155" s="56"/>
    </row>
    <row r="156" spans="2:16" s="105" customFormat="1" ht="30" customHeight="1" x14ac:dyDescent="0.15">
      <c r="C156" s="50"/>
      <c r="D156" s="56"/>
      <c r="E156" s="56"/>
      <c r="F156" s="52"/>
      <c r="G156" s="53"/>
      <c r="H156" s="51"/>
      <c r="I156" s="51"/>
      <c r="J156" s="42"/>
      <c r="K156" s="42"/>
      <c r="L156" s="54"/>
      <c r="M156" s="54"/>
      <c r="N156" s="54"/>
      <c r="O156" s="56"/>
      <c r="P156" s="56"/>
    </row>
    <row r="157" spans="2:16" s="105" customFormat="1" x14ac:dyDescent="0.15">
      <c r="C157" s="31"/>
      <c r="D157" s="31"/>
      <c r="E157" s="31"/>
      <c r="F157" s="31"/>
      <c r="G157" s="31"/>
      <c r="H157" s="31"/>
      <c r="I157" s="32"/>
      <c r="J157" s="32"/>
      <c r="K157" s="32"/>
      <c r="L157" s="31"/>
    </row>
    <row r="158" spans="2:16" s="105" customFormat="1" ht="30" customHeight="1" x14ac:dyDescent="0.15">
      <c r="B158" s="100" t="s">
        <v>178</v>
      </c>
      <c r="C158" s="99"/>
      <c r="D158" s="567">
        <f>基礎情報入力!V145</f>
        <v>0</v>
      </c>
      <c r="E158" s="567"/>
      <c r="F158" s="567"/>
      <c r="G158" s="567"/>
      <c r="H158" s="55"/>
      <c r="I158" s="55"/>
      <c r="J158" s="55"/>
      <c r="K158" s="55"/>
      <c r="L158" s="55"/>
      <c r="M158" s="55"/>
    </row>
    <row r="159" spans="2:16" s="105" customFormat="1" x14ac:dyDescent="0.15">
      <c r="C159" s="31"/>
      <c r="D159" s="31"/>
      <c r="E159" s="31"/>
      <c r="F159" s="31"/>
      <c r="G159" s="31"/>
      <c r="H159" s="31"/>
      <c r="I159" s="32"/>
      <c r="J159" s="32"/>
      <c r="K159" s="32"/>
      <c r="L159" s="31"/>
    </row>
    <row r="160" spans="2:16" s="105" customFormat="1" ht="30" customHeight="1" x14ac:dyDescent="0.15">
      <c r="C160" s="499" t="s">
        <v>138</v>
      </c>
      <c r="D160" s="500"/>
      <c r="E160" s="501"/>
      <c r="F160" s="49">
        <f>基礎情報入力!V150</f>
        <v>0</v>
      </c>
      <c r="G160" s="38" t="s">
        <v>26</v>
      </c>
      <c r="H160" s="31"/>
      <c r="I160" s="32"/>
      <c r="J160" s="32"/>
      <c r="K160" s="32"/>
      <c r="L160" s="31"/>
    </row>
    <row r="161" spans="1:16" s="105" customFormat="1" ht="30" customHeight="1" x14ac:dyDescent="0.15">
      <c r="C161" s="499" t="s">
        <v>235</v>
      </c>
      <c r="D161" s="500"/>
      <c r="E161" s="501"/>
      <c r="F161" s="49">
        <f>基礎情報入力!V151</f>
        <v>0</v>
      </c>
      <c r="G161" s="73" t="s">
        <v>141</v>
      </c>
      <c r="H161" s="31"/>
      <c r="I161" s="32"/>
      <c r="J161" s="32"/>
      <c r="K161" s="32"/>
      <c r="L161" s="31"/>
    </row>
    <row r="162" spans="1:16" s="105" customFormat="1" ht="30" customHeight="1" x14ac:dyDescent="0.15">
      <c r="C162" s="568" t="s">
        <v>236</v>
      </c>
      <c r="D162" s="568"/>
      <c r="E162" s="568"/>
      <c r="F162" s="39">
        <f>ROUNDDOWN(F160*F161,0)</f>
        <v>0</v>
      </c>
      <c r="G162" s="40" t="s">
        <v>79</v>
      </c>
      <c r="H162" s="51"/>
      <c r="I162" s="51"/>
      <c r="J162" s="42"/>
      <c r="K162" s="42"/>
      <c r="L162" s="54"/>
      <c r="M162" s="54"/>
      <c r="N162" s="54"/>
      <c r="O162" s="56"/>
      <c r="P162" s="56"/>
    </row>
    <row r="163" spans="1:16" s="105" customFormat="1" ht="30" customHeight="1" x14ac:dyDescent="0.15">
      <c r="C163" s="499" t="s">
        <v>237</v>
      </c>
      <c r="D163" s="500"/>
      <c r="E163" s="501"/>
      <c r="F163" s="151">
        <f>IF(基礎情報入力!V152="無","",IF(基礎情報入力!V152="ネット等による落下防止",13400,IF(基礎情報入力!V152="天井の耐震改修",31000,IF(基礎情報入力!V152="構造計算が必要な天井の耐震改修",70000,0))))-IF(基礎情報入力!V153="是",9200,0)+IF(基礎情報入力!V154&gt;10,FLOOR((基礎情報入力!V154-7),3)*3090,0)</f>
        <v>0</v>
      </c>
      <c r="G163" s="73" t="s">
        <v>140</v>
      </c>
      <c r="H163" s="51"/>
      <c r="I163" s="51"/>
      <c r="J163" s="42"/>
      <c r="K163" s="42"/>
      <c r="L163" s="54"/>
      <c r="M163" s="54"/>
      <c r="N163" s="54"/>
      <c r="O163" s="56"/>
      <c r="P163" s="56"/>
    </row>
    <row r="164" spans="1:16" s="105" customFormat="1" ht="30" customHeight="1" x14ac:dyDescent="0.15">
      <c r="C164" s="499" t="s">
        <v>238</v>
      </c>
      <c r="D164" s="500"/>
      <c r="E164" s="501"/>
      <c r="F164" s="148">
        <f>基礎情報入力!V155</f>
        <v>0</v>
      </c>
      <c r="G164" s="38" t="s">
        <v>26</v>
      </c>
      <c r="H164" s="51"/>
      <c r="I164" s="51"/>
      <c r="J164" s="42"/>
      <c r="K164" s="42"/>
      <c r="L164" s="54"/>
      <c r="M164" s="54"/>
      <c r="N164" s="54"/>
      <c r="O164" s="56"/>
      <c r="P164" s="56"/>
    </row>
    <row r="165" spans="1:16" s="105" customFormat="1" ht="30" customHeight="1" x14ac:dyDescent="0.15">
      <c r="C165" s="568" t="s">
        <v>239</v>
      </c>
      <c r="D165" s="568"/>
      <c r="E165" s="568"/>
      <c r="F165" s="152">
        <f>ROUNDDOWN(F163*F164,0)</f>
        <v>0</v>
      </c>
      <c r="G165" s="40" t="s">
        <v>49</v>
      </c>
      <c r="H165" s="51"/>
      <c r="I165" s="51"/>
      <c r="J165" s="42"/>
      <c r="K165" s="42"/>
      <c r="L165" s="54"/>
      <c r="M165" s="54"/>
      <c r="N165" s="54"/>
      <c r="O165" s="56"/>
      <c r="P165" s="56"/>
    </row>
    <row r="166" spans="1:16" s="105" customFormat="1" ht="30" customHeight="1" x14ac:dyDescent="0.15">
      <c r="C166" s="499" t="s">
        <v>240</v>
      </c>
      <c r="D166" s="500"/>
      <c r="E166" s="501"/>
      <c r="F166" s="153">
        <f>IF(基礎情報入力!V156="有",6500,0)-IF(F165&gt;0,1300,0)</f>
        <v>0</v>
      </c>
      <c r="G166" s="73" t="s">
        <v>140</v>
      </c>
      <c r="H166" s="51"/>
      <c r="I166" s="51"/>
      <c r="J166" s="42"/>
      <c r="K166" s="42"/>
      <c r="L166" s="54"/>
      <c r="M166" s="54"/>
      <c r="N166" s="54"/>
      <c r="O166" s="56"/>
      <c r="P166" s="56"/>
    </row>
    <row r="167" spans="1:16" s="105" customFormat="1" ht="30" customHeight="1" x14ac:dyDescent="0.15">
      <c r="C167" s="499" t="s">
        <v>241</v>
      </c>
      <c r="D167" s="500"/>
      <c r="E167" s="501"/>
      <c r="F167" s="152">
        <f>ROUNDDOWN(F160*F166,0)</f>
        <v>0</v>
      </c>
      <c r="G167" s="73" t="s">
        <v>49</v>
      </c>
      <c r="H167" s="51"/>
      <c r="I167" s="51"/>
      <c r="J167" s="42"/>
      <c r="K167" s="42"/>
      <c r="L167" s="54"/>
      <c r="M167" s="54"/>
      <c r="N167" s="54"/>
      <c r="O167" s="56"/>
      <c r="P167" s="56"/>
    </row>
    <row r="168" spans="1:16" s="105" customFormat="1" ht="30" customHeight="1" x14ac:dyDescent="0.15">
      <c r="C168" s="142" t="s">
        <v>242</v>
      </c>
      <c r="D168" s="143"/>
      <c r="E168" s="144"/>
      <c r="F168" s="148">
        <f>F162+F165+F167</f>
        <v>0</v>
      </c>
      <c r="G168" s="40" t="s">
        <v>49</v>
      </c>
      <c r="H168" s="51"/>
      <c r="I168" s="51"/>
      <c r="J168" s="42"/>
      <c r="K168" s="42"/>
      <c r="L168" s="54"/>
      <c r="M168" s="54"/>
      <c r="N168" s="54"/>
      <c r="O168" s="56"/>
      <c r="P168" s="56"/>
    </row>
    <row r="169" spans="1:16" s="105" customFormat="1" ht="30" customHeight="1" x14ac:dyDescent="0.15">
      <c r="C169" s="145"/>
      <c r="D169" s="143"/>
      <c r="E169" s="143"/>
      <c r="F169" s="149"/>
      <c r="G169" s="150"/>
      <c r="H169" s="51"/>
      <c r="I169" s="51"/>
      <c r="J169" s="42"/>
      <c r="K169" s="42"/>
      <c r="L169" s="54"/>
      <c r="M169" s="54"/>
      <c r="N169" s="54"/>
      <c r="O169" s="56"/>
      <c r="P169" s="56"/>
    </row>
    <row r="170" spans="1:16" s="105" customFormat="1" ht="30" customHeight="1" x14ac:dyDescent="0.15">
      <c r="C170" s="569" t="s">
        <v>243</v>
      </c>
      <c r="D170" s="570"/>
      <c r="E170" s="571"/>
      <c r="F170" s="41">
        <f>基礎情報入力!V157</f>
        <v>0</v>
      </c>
      <c r="G170" s="37" t="s">
        <v>49</v>
      </c>
      <c r="H170" s="51"/>
      <c r="I170" s="51"/>
      <c r="J170" s="42"/>
      <c r="K170" s="42"/>
      <c r="L170" s="54"/>
      <c r="M170" s="54"/>
      <c r="N170" s="54"/>
      <c r="O170" s="56"/>
      <c r="P170" s="56"/>
    </row>
    <row r="171" spans="1:16" s="105" customFormat="1" ht="30" customHeight="1" x14ac:dyDescent="0.15">
      <c r="C171" s="145"/>
      <c r="D171" s="143"/>
      <c r="E171" s="143"/>
      <c r="F171" s="149"/>
      <c r="G171" s="150"/>
      <c r="H171" s="51"/>
      <c r="I171" s="51"/>
      <c r="J171" s="42"/>
      <c r="K171" s="42"/>
      <c r="L171" s="54"/>
      <c r="M171" s="54"/>
      <c r="N171" s="54"/>
      <c r="O171" s="56"/>
      <c r="P171" s="56"/>
    </row>
    <row r="172" spans="1:16" s="105" customFormat="1" ht="30" customHeight="1" x14ac:dyDescent="0.15">
      <c r="C172" s="569" t="s">
        <v>244</v>
      </c>
      <c r="D172" s="570"/>
      <c r="E172" s="571"/>
      <c r="F172" s="35">
        <f>IF((F170&lt;=F168),F170,F168)</f>
        <v>0</v>
      </c>
      <c r="G172" s="36" t="s">
        <v>49</v>
      </c>
      <c r="H172" s="51"/>
      <c r="I172" s="51"/>
      <c r="J172" s="42"/>
      <c r="K172" s="42"/>
      <c r="L172" s="54"/>
      <c r="M172" s="54"/>
      <c r="N172" s="54"/>
      <c r="O172" s="56"/>
      <c r="P172" s="56"/>
    </row>
    <row r="173" spans="1:16" s="105" customFormat="1" ht="30" customHeight="1" x14ac:dyDescent="0.15">
      <c r="C173" s="50"/>
      <c r="D173" s="56"/>
      <c r="E173" s="56"/>
      <c r="F173" s="52"/>
      <c r="G173" s="53"/>
      <c r="H173" s="51"/>
      <c r="I173" s="51"/>
      <c r="J173" s="42"/>
      <c r="K173" s="42"/>
      <c r="L173" s="54"/>
      <c r="M173" s="54"/>
      <c r="N173" s="54"/>
      <c r="O173" s="56"/>
      <c r="P173" s="56"/>
    </row>
    <row r="174" spans="1:16" s="105" customFormat="1" ht="30" customHeight="1" x14ac:dyDescent="0.15">
      <c r="A174" s="105" t="s">
        <v>82</v>
      </c>
      <c r="H174" s="31"/>
      <c r="I174" s="31"/>
      <c r="J174" s="31"/>
      <c r="K174" s="31"/>
      <c r="L174" s="31"/>
    </row>
    <row r="175" spans="1:16" s="105" customFormat="1" ht="15" customHeight="1" x14ac:dyDescent="0.15">
      <c r="B175" s="162" t="s">
        <v>334</v>
      </c>
      <c r="H175" s="31"/>
      <c r="I175" s="31"/>
      <c r="J175" s="31"/>
      <c r="K175" s="31"/>
      <c r="L175" s="31"/>
      <c r="M175" s="162" t="s">
        <v>335</v>
      </c>
    </row>
    <row r="176" spans="1:16" s="105" customFormat="1" ht="15" customHeight="1" x14ac:dyDescent="0.15">
      <c r="B176" s="105" t="s">
        <v>125</v>
      </c>
      <c r="H176" s="31"/>
      <c r="I176" s="31"/>
      <c r="J176" s="31"/>
      <c r="K176" s="31"/>
      <c r="L176" s="31"/>
      <c r="M176" s="162" t="s">
        <v>336</v>
      </c>
    </row>
    <row r="177" spans="2:12" s="105" customFormat="1" ht="15" customHeight="1" x14ac:dyDescent="0.15">
      <c r="B177" s="105" t="s">
        <v>126</v>
      </c>
      <c r="H177" s="31"/>
      <c r="I177" s="31"/>
      <c r="J177" s="31"/>
      <c r="K177" s="31"/>
      <c r="L177" s="31"/>
    </row>
    <row r="178" spans="2:12" s="105" customFormat="1" ht="15" customHeight="1" x14ac:dyDescent="0.15">
      <c r="B178" s="105" t="s">
        <v>84</v>
      </c>
    </row>
    <row r="179" spans="2:12" s="105" customFormat="1" ht="15" customHeight="1" x14ac:dyDescent="0.15">
      <c r="B179" s="105" t="s">
        <v>85</v>
      </c>
    </row>
    <row r="180" spans="2:12" s="105" customFormat="1" ht="15" customHeight="1" x14ac:dyDescent="0.15">
      <c r="B180" s="105" t="s">
        <v>86</v>
      </c>
    </row>
    <row r="181" spans="2:12" s="105" customFormat="1" ht="15" customHeight="1" x14ac:dyDescent="0.15">
      <c r="B181" s="105" t="s">
        <v>87</v>
      </c>
    </row>
    <row r="182" spans="2:12" s="105" customFormat="1" ht="15" customHeight="1" x14ac:dyDescent="0.15">
      <c r="B182" s="105" t="s">
        <v>88</v>
      </c>
    </row>
  </sheetData>
  <mergeCells count="110">
    <mergeCell ref="C164:E164"/>
    <mergeCell ref="C165:E165"/>
    <mergeCell ref="C166:E166"/>
    <mergeCell ref="C167:E167"/>
    <mergeCell ref="C170:E170"/>
    <mergeCell ref="C172:E172"/>
    <mergeCell ref="C155:E155"/>
    <mergeCell ref="D158:G158"/>
    <mergeCell ref="C160:E160"/>
    <mergeCell ref="C161:E161"/>
    <mergeCell ref="C162:E162"/>
    <mergeCell ref="C163:E163"/>
    <mergeCell ref="C146:E146"/>
    <mergeCell ref="C147:E147"/>
    <mergeCell ref="C148:E148"/>
    <mergeCell ref="C149:E149"/>
    <mergeCell ref="C150:E150"/>
    <mergeCell ref="C153:E153"/>
    <mergeCell ref="C136:E136"/>
    <mergeCell ref="C138:E138"/>
    <mergeCell ref="D141:G141"/>
    <mergeCell ref="C143:E143"/>
    <mergeCell ref="C144:E144"/>
    <mergeCell ref="C145:E145"/>
    <mergeCell ref="C128:E128"/>
    <mergeCell ref="C129:E129"/>
    <mergeCell ref="C130:E130"/>
    <mergeCell ref="C131:E131"/>
    <mergeCell ref="C132:E132"/>
    <mergeCell ref="C133:E133"/>
    <mergeCell ref="C116:E116"/>
    <mergeCell ref="C119:E119"/>
    <mergeCell ref="C121:E121"/>
    <mergeCell ref="D124:G124"/>
    <mergeCell ref="C126:E126"/>
    <mergeCell ref="C127:E127"/>
    <mergeCell ref="C110:E110"/>
    <mergeCell ref="C111:E111"/>
    <mergeCell ref="C112:E112"/>
    <mergeCell ref="C113:E113"/>
    <mergeCell ref="C114:E114"/>
    <mergeCell ref="C115:E115"/>
    <mergeCell ref="C98:E98"/>
    <mergeCell ref="C99:E99"/>
    <mergeCell ref="C102:E102"/>
    <mergeCell ref="C104:E104"/>
    <mergeCell ref="D107:G107"/>
    <mergeCell ref="C109:E109"/>
    <mergeCell ref="D90:G90"/>
    <mergeCell ref="C93:E93"/>
    <mergeCell ref="C94:E94"/>
    <mergeCell ref="C95:E95"/>
    <mergeCell ref="C96:E96"/>
    <mergeCell ref="C97:E97"/>
    <mergeCell ref="C58:E58"/>
    <mergeCell ref="C59:E59"/>
    <mergeCell ref="C60:E60"/>
    <mergeCell ref="C68:E68"/>
    <mergeCell ref="D73:G73"/>
    <mergeCell ref="C75:E75"/>
    <mergeCell ref="D5:G5"/>
    <mergeCell ref="C92:E92"/>
    <mergeCell ref="C81:E81"/>
    <mergeCell ref="C82:E82"/>
    <mergeCell ref="C85:E85"/>
    <mergeCell ref="C87:E87"/>
    <mergeCell ref="C79:E79"/>
    <mergeCell ref="C80:E80"/>
    <mergeCell ref="C76:E76"/>
    <mergeCell ref="C77:E77"/>
    <mergeCell ref="C78:E78"/>
    <mergeCell ref="C61:E61"/>
    <mergeCell ref="C62:E62"/>
    <mergeCell ref="C63:E63"/>
    <mergeCell ref="C64:E64"/>
    <mergeCell ref="C65:E65"/>
    <mergeCell ref="C70:E70"/>
    <mergeCell ref="C47:E47"/>
    <mergeCell ref="C53:E53"/>
    <mergeCell ref="C48:E48"/>
    <mergeCell ref="C51:E51"/>
    <mergeCell ref="D56:G56"/>
    <mergeCell ref="C43:E43"/>
    <mergeCell ref="C44:E44"/>
    <mergeCell ref="C45:E45"/>
    <mergeCell ref="C46:E46"/>
    <mergeCell ref="D39:G39"/>
    <mergeCell ref="C41:E41"/>
    <mergeCell ref="C42:E42"/>
    <mergeCell ref="C27:E27"/>
    <mergeCell ref="C28:E28"/>
    <mergeCell ref="C29:E29"/>
    <mergeCell ref="C34:E34"/>
    <mergeCell ref="C36:E36"/>
    <mergeCell ref="C30:E30"/>
    <mergeCell ref="C31:E31"/>
    <mergeCell ref="C17:E17"/>
    <mergeCell ref="C19:E19"/>
    <mergeCell ref="C25:E25"/>
    <mergeCell ref="C26:E26"/>
    <mergeCell ref="D22:G22"/>
    <mergeCell ref="C24:E24"/>
    <mergeCell ref="C13:E13"/>
    <mergeCell ref="C14:E14"/>
    <mergeCell ref="C7:E7"/>
    <mergeCell ref="C8:E8"/>
    <mergeCell ref="C9:E9"/>
    <mergeCell ref="C10:E10"/>
    <mergeCell ref="C11:E11"/>
    <mergeCell ref="C12:E12"/>
  </mergeCells>
  <phoneticPr fontId="14"/>
  <pageMargins left="0.51181102362204722" right="0.11811023622047245" top="0.74803149606299213" bottom="0.55118110236220474" header="0.31496062992125984" footer="0.31496062992125984"/>
  <pageSetup paperSize="9" scale="91" orientation="portrait" r:id="rId1"/>
  <rowBreaks count="10" manualBreakCount="10">
    <brk id="20" max="11" man="1"/>
    <brk id="37" max="11" man="1"/>
    <brk id="54" max="11" man="1"/>
    <brk id="71" max="11" man="1"/>
    <brk id="88" max="11" man="1"/>
    <brk id="105" max="11" man="1"/>
    <brk id="122" max="11" man="1"/>
    <brk id="139" max="11" man="1"/>
    <brk id="156" max="11" man="1"/>
    <brk id="173" max="11" man="1"/>
  </rowBreaks>
  <colBreaks count="1" manualBreakCount="1">
    <brk id="13" max="30"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23"/>
  <sheetViews>
    <sheetView view="pageBreakPreview" zoomScaleNormal="100" zoomScaleSheetLayoutView="100" workbookViewId="0"/>
  </sheetViews>
  <sheetFormatPr defaultRowHeight="13.5" x14ac:dyDescent="0.15"/>
  <cols>
    <col min="1" max="1" width="6.625" customWidth="1"/>
    <col min="2" max="2" width="10.625" customWidth="1"/>
    <col min="3" max="4" width="15.625" customWidth="1"/>
    <col min="5" max="5" width="12.625" customWidth="1"/>
    <col min="6" max="6" width="25.625" customWidth="1"/>
  </cols>
  <sheetData>
    <row r="1" spans="1:6" x14ac:dyDescent="0.15">
      <c r="A1" t="s">
        <v>193</v>
      </c>
    </row>
    <row r="3" spans="1:6" x14ac:dyDescent="0.15">
      <c r="A3" s="227" t="s">
        <v>371</v>
      </c>
      <c r="B3" s="227"/>
      <c r="C3" s="227"/>
      <c r="D3" s="227"/>
      <c r="E3" s="227"/>
      <c r="F3" s="227"/>
    </row>
    <row r="4" spans="1:6" x14ac:dyDescent="0.15">
      <c r="A4" s="106"/>
      <c r="B4" s="106"/>
      <c r="C4" s="106"/>
      <c r="D4" s="106"/>
      <c r="E4" s="106"/>
      <c r="F4" s="106"/>
    </row>
    <row r="5" spans="1:6" ht="30" customHeight="1" x14ac:dyDescent="0.15">
      <c r="A5" s="106"/>
      <c r="B5" s="106"/>
      <c r="C5" s="106"/>
      <c r="D5" s="106"/>
      <c r="E5" s="140" t="s">
        <v>220</v>
      </c>
      <c r="F5" s="113"/>
    </row>
    <row r="6" spans="1:6" ht="18" customHeight="1" x14ac:dyDescent="0.15">
      <c r="F6" s="110" t="s">
        <v>15</v>
      </c>
    </row>
    <row r="7" spans="1:6" ht="30" customHeight="1" x14ac:dyDescent="0.15">
      <c r="A7" s="235" t="s">
        <v>194</v>
      </c>
      <c r="B7" s="235"/>
      <c r="C7" s="235"/>
      <c r="D7" s="107" t="s">
        <v>195</v>
      </c>
      <c r="E7" s="339" t="s">
        <v>14</v>
      </c>
      <c r="F7" s="341"/>
    </row>
    <row r="8" spans="1:6" ht="30" customHeight="1" x14ac:dyDescent="0.15">
      <c r="A8" s="619" t="s">
        <v>196</v>
      </c>
      <c r="B8" s="237" t="s">
        <v>197</v>
      </c>
      <c r="C8" s="238"/>
      <c r="D8" s="46"/>
      <c r="E8" s="327" t="s">
        <v>211</v>
      </c>
      <c r="F8" s="329"/>
    </row>
    <row r="9" spans="1:6" ht="30" customHeight="1" x14ac:dyDescent="0.15">
      <c r="A9" s="619"/>
      <c r="B9" s="339" t="s">
        <v>198</v>
      </c>
      <c r="C9" s="341"/>
      <c r="D9" s="46"/>
      <c r="E9" s="327" t="s">
        <v>199</v>
      </c>
      <c r="F9" s="329"/>
    </row>
    <row r="10" spans="1:6" ht="30" customHeight="1" x14ac:dyDescent="0.15">
      <c r="A10" s="619"/>
      <c r="B10" s="235" t="s">
        <v>200</v>
      </c>
      <c r="C10" s="235"/>
      <c r="D10" s="46"/>
      <c r="E10" s="327"/>
      <c r="F10" s="329"/>
    </row>
    <row r="11" spans="1:6" ht="30" customHeight="1" x14ac:dyDescent="0.15">
      <c r="A11" s="619"/>
      <c r="B11" s="235" t="s">
        <v>201</v>
      </c>
      <c r="C11" s="235"/>
      <c r="D11" s="46">
        <f>SUM(D8:D10)</f>
        <v>0</v>
      </c>
      <c r="E11" s="327"/>
      <c r="F11" s="329"/>
    </row>
    <row r="12" spans="1:6" ht="30" customHeight="1" x14ac:dyDescent="0.15">
      <c r="A12" s="619" t="s">
        <v>202</v>
      </c>
      <c r="B12" s="235" t="s">
        <v>203</v>
      </c>
      <c r="C12" s="235"/>
      <c r="D12" s="46"/>
      <c r="E12" s="327"/>
      <c r="F12" s="329"/>
    </row>
    <row r="13" spans="1:6" ht="30" customHeight="1" x14ac:dyDescent="0.15">
      <c r="A13" s="619"/>
      <c r="B13" s="235" t="s">
        <v>204</v>
      </c>
      <c r="C13" s="235"/>
      <c r="D13" s="46"/>
      <c r="E13" s="327"/>
      <c r="F13" s="329"/>
    </row>
    <row r="14" spans="1:6" ht="30" customHeight="1" x14ac:dyDescent="0.15">
      <c r="A14" s="619"/>
      <c r="B14" s="235" t="s">
        <v>200</v>
      </c>
      <c r="C14" s="235"/>
      <c r="D14" s="46"/>
      <c r="E14" s="327"/>
      <c r="F14" s="329"/>
    </row>
    <row r="15" spans="1:6" ht="30" customHeight="1" x14ac:dyDescent="0.15">
      <c r="A15" s="619"/>
      <c r="B15" s="235" t="s">
        <v>201</v>
      </c>
      <c r="C15" s="235"/>
      <c r="D15" s="46">
        <f>SUM(D12:D14)</f>
        <v>0</v>
      </c>
      <c r="E15" s="327"/>
      <c r="F15" s="329"/>
    </row>
    <row r="16" spans="1:6" ht="30" customHeight="1" x14ac:dyDescent="0.15">
      <c r="A16" s="235" t="s">
        <v>205</v>
      </c>
      <c r="B16" s="235"/>
      <c r="C16" s="235"/>
      <c r="D16" s="46"/>
      <c r="E16" s="327"/>
      <c r="F16" s="329"/>
    </row>
    <row r="17" spans="1:6" ht="30" customHeight="1" x14ac:dyDescent="0.15">
      <c r="A17" s="235" t="s">
        <v>200</v>
      </c>
      <c r="B17" s="235"/>
      <c r="C17" s="235"/>
      <c r="D17" s="46"/>
      <c r="E17" s="108"/>
      <c r="F17" s="109"/>
    </row>
    <row r="18" spans="1:6" ht="30" customHeight="1" x14ac:dyDescent="0.15">
      <c r="A18" s="235" t="s">
        <v>95</v>
      </c>
      <c r="B18" s="235"/>
      <c r="C18" s="235"/>
      <c r="D18" s="46">
        <f>SUM(D15,D11,D16:D17)</f>
        <v>0</v>
      </c>
      <c r="E18" s="327"/>
      <c r="F18" s="329"/>
    </row>
    <row r="20" spans="1:6" x14ac:dyDescent="0.15">
      <c r="A20" t="s">
        <v>183</v>
      </c>
      <c r="B20" t="s">
        <v>206</v>
      </c>
    </row>
    <row r="21" spans="1:6" x14ac:dyDescent="0.15">
      <c r="B21" t="s">
        <v>207</v>
      </c>
    </row>
    <row r="22" spans="1:6" x14ac:dyDescent="0.15">
      <c r="B22" t="s">
        <v>208</v>
      </c>
    </row>
    <row r="23" spans="1:6" x14ac:dyDescent="0.15">
      <c r="B23" t="s">
        <v>209</v>
      </c>
    </row>
  </sheetData>
  <mergeCells count="26">
    <mergeCell ref="A16:C16"/>
    <mergeCell ref="E16:F16"/>
    <mergeCell ref="A17:C17"/>
    <mergeCell ref="A18:C18"/>
    <mergeCell ref="E18:F18"/>
    <mergeCell ref="A12:A15"/>
    <mergeCell ref="B12:C12"/>
    <mergeCell ref="E12:F12"/>
    <mergeCell ref="B13:C13"/>
    <mergeCell ref="E13:F13"/>
    <mergeCell ref="B14:C14"/>
    <mergeCell ref="E14:F14"/>
    <mergeCell ref="B15:C15"/>
    <mergeCell ref="E15:F15"/>
    <mergeCell ref="A3:F3"/>
    <mergeCell ref="A7:C7"/>
    <mergeCell ref="E7:F7"/>
    <mergeCell ref="A8:A11"/>
    <mergeCell ref="B8:C8"/>
    <mergeCell ref="E8:F8"/>
    <mergeCell ref="B9:C9"/>
    <mergeCell ref="E9:F9"/>
    <mergeCell ref="B10:C10"/>
    <mergeCell ref="E10:F10"/>
    <mergeCell ref="B11:C11"/>
    <mergeCell ref="E11:F11"/>
  </mergeCells>
  <phoneticPr fontId="18"/>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8"/>
  <sheetViews>
    <sheetView showZeros="0" view="pageBreakPreview" topLeftCell="A13" zoomScaleNormal="100" zoomScaleSheetLayoutView="100" workbookViewId="0">
      <selection activeCell="G8" sqref="G8"/>
    </sheetView>
  </sheetViews>
  <sheetFormatPr defaultRowHeight="13.5" x14ac:dyDescent="0.15"/>
  <cols>
    <col min="1" max="3" width="15.625" customWidth="1"/>
    <col min="4" max="4" width="10.625" customWidth="1"/>
    <col min="5" max="5" width="5.625" customWidth="1"/>
    <col min="6" max="6" width="22.5" customWidth="1"/>
    <col min="7" max="10" width="10.625" customWidth="1"/>
  </cols>
  <sheetData>
    <row r="1" spans="1:9" x14ac:dyDescent="0.15">
      <c r="A1" t="s">
        <v>4</v>
      </c>
    </row>
    <row r="5" spans="1:9" x14ac:dyDescent="0.15">
      <c r="D5" s="227"/>
      <c r="E5" s="227"/>
    </row>
    <row r="6" spans="1:9" x14ac:dyDescent="0.15">
      <c r="A6" s="227" t="str">
        <f>CONCATENATE("　 平成",DBCS(基礎情報入力!D3),"年度耐震対策緊急促進事業補助金交付決定額表")</f>
        <v>　 平成３１年度耐震対策緊急促進事業補助金交付決定額表</v>
      </c>
      <c r="B6" s="227"/>
      <c r="C6" s="227"/>
      <c r="D6" s="227"/>
      <c r="E6" s="227"/>
      <c r="F6" s="227"/>
      <c r="G6" t="s">
        <v>354</v>
      </c>
      <c r="H6" s="1"/>
      <c r="I6" s="1"/>
    </row>
    <row r="7" spans="1:9" x14ac:dyDescent="0.15">
      <c r="D7" s="227"/>
      <c r="E7" s="227"/>
      <c r="G7" t="s">
        <v>365</v>
      </c>
    </row>
    <row r="10" spans="1:9" x14ac:dyDescent="0.15">
      <c r="E10" s="244">
        <f>基礎情報入力!D4</f>
        <v>0</v>
      </c>
      <c r="F10" s="244"/>
    </row>
    <row r="11" spans="1:9" x14ac:dyDescent="0.15">
      <c r="D11" t="s">
        <v>6</v>
      </c>
      <c r="E11" s="243">
        <f>基礎情報入力!D5</f>
        <v>0</v>
      </c>
      <c r="F11" s="243"/>
      <c r="G11" t="s">
        <v>354</v>
      </c>
    </row>
    <row r="12" spans="1:9" x14ac:dyDescent="0.15">
      <c r="G12" t="s">
        <v>355</v>
      </c>
    </row>
    <row r="14" spans="1:9" x14ac:dyDescent="0.15">
      <c r="F14" s="2" t="s">
        <v>15</v>
      </c>
    </row>
    <row r="15" spans="1:9" x14ac:dyDescent="0.15">
      <c r="A15" s="235" t="s">
        <v>10</v>
      </c>
      <c r="B15" s="235" t="s">
        <v>11</v>
      </c>
      <c r="C15" s="236" t="s">
        <v>12</v>
      </c>
      <c r="D15" s="237" t="s">
        <v>13</v>
      </c>
      <c r="E15" s="238"/>
      <c r="F15" s="235" t="s">
        <v>14</v>
      </c>
    </row>
    <row r="16" spans="1:9" x14ac:dyDescent="0.15">
      <c r="A16" s="235"/>
      <c r="B16" s="235"/>
      <c r="C16" s="236"/>
      <c r="D16" s="239"/>
      <c r="E16" s="240"/>
      <c r="F16" s="235"/>
    </row>
    <row r="17" spans="1:6" x14ac:dyDescent="0.15">
      <c r="A17" s="235"/>
      <c r="B17" s="235"/>
      <c r="C17" s="236"/>
      <c r="D17" s="239"/>
      <c r="E17" s="240"/>
      <c r="F17" s="235"/>
    </row>
    <row r="18" spans="1:6" x14ac:dyDescent="0.15">
      <c r="A18" s="235"/>
      <c r="B18" s="235"/>
      <c r="C18" s="236"/>
      <c r="D18" s="241"/>
      <c r="E18" s="242"/>
      <c r="F18" s="235"/>
    </row>
    <row r="19" spans="1:6" ht="80.099999999999994" customHeight="1" x14ac:dyDescent="0.15">
      <c r="A19" s="4">
        <f>基礎情報入力!D12</f>
        <v>0</v>
      </c>
      <c r="B19" s="4">
        <f>基礎情報入力!D13</f>
        <v>0</v>
      </c>
      <c r="C19" s="103"/>
      <c r="D19" s="233">
        <f>様式3!D24</f>
        <v>0</v>
      </c>
      <c r="E19" s="234"/>
      <c r="F19" s="4"/>
    </row>
    <row r="27" spans="1:6" x14ac:dyDescent="0.15">
      <c r="A27" t="s">
        <v>183</v>
      </c>
    </row>
    <row r="28" spans="1:6" x14ac:dyDescent="0.15">
      <c r="A28" s="125" t="s">
        <v>364</v>
      </c>
    </row>
  </sheetData>
  <mergeCells count="11">
    <mergeCell ref="D19:E19"/>
    <mergeCell ref="E11:F11"/>
    <mergeCell ref="E10:F10"/>
    <mergeCell ref="D5:E5"/>
    <mergeCell ref="D7:E7"/>
    <mergeCell ref="A6:F6"/>
    <mergeCell ref="C15:C18"/>
    <mergeCell ref="A15:A18"/>
    <mergeCell ref="B15:B18"/>
    <mergeCell ref="F15:F18"/>
    <mergeCell ref="D15:E18"/>
  </mergeCells>
  <phoneticPr fontId="2"/>
  <pageMargins left="0.9055118110236221" right="0.70866141732283472" top="1.1417322834645669" bottom="0.9448818897637796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79"/>
  <sheetViews>
    <sheetView showZeros="0" view="pageBreakPreview" topLeftCell="A22" zoomScale="85" zoomScaleNormal="100" zoomScaleSheetLayoutView="85" workbookViewId="0">
      <selection activeCell="B35" sqref="B35:D36"/>
    </sheetView>
  </sheetViews>
  <sheetFormatPr defaultColWidth="8.625" defaultRowHeight="13.5" x14ac:dyDescent="0.15"/>
  <cols>
    <col min="1" max="16384" width="8.625" style="125"/>
  </cols>
  <sheetData>
    <row r="1" spans="1:11" x14ac:dyDescent="0.15">
      <c r="A1" s="122" t="s">
        <v>124</v>
      </c>
      <c r="B1" s="123"/>
      <c r="C1" s="123"/>
      <c r="D1" s="123"/>
      <c r="E1" s="123"/>
      <c r="F1" s="123"/>
      <c r="G1" s="123"/>
      <c r="H1" s="123"/>
      <c r="I1" s="123"/>
      <c r="J1" s="123"/>
      <c r="K1" s="124"/>
    </row>
    <row r="2" spans="1:11" x14ac:dyDescent="0.15">
      <c r="A2" s="90"/>
      <c r="B2" s="91"/>
      <c r="C2" s="91"/>
      <c r="D2" s="91"/>
      <c r="E2" s="91"/>
      <c r="F2" s="91"/>
      <c r="G2" s="91"/>
      <c r="H2" s="91"/>
      <c r="I2" s="91"/>
      <c r="J2" s="91"/>
      <c r="K2" s="126"/>
    </row>
    <row r="3" spans="1:11" x14ac:dyDescent="0.15">
      <c r="A3" s="90"/>
      <c r="B3" s="91"/>
      <c r="C3" s="91"/>
      <c r="D3" s="91"/>
      <c r="E3" s="91"/>
      <c r="F3" s="91"/>
      <c r="G3" s="91"/>
      <c r="H3" s="91"/>
      <c r="I3" s="91"/>
      <c r="J3" s="91"/>
      <c r="K3" s="126"/>
    </row>
    <row r="4" spans="1:11" x14ac:dyDescent="0.15">
      <c r="A4" s="90"/>
      <c r="B4" s="91"/>
      <c r="C4" s="91"/>
      <c r="D4" s="91"/>
      <c r="E4" s="91"/>
      <c r="F4" s="91"/>
      <c r="G4" s="91"/>
      <c r="H4" s="91"/>
      <c r="I4" s="91"/>
      <c r="J4" s="91"/>
      <c r="K4" s="126"/>
    </row>
    <row r="5" spans="1:11" ht="18.75" x14ac:dyDescent="0.15">
      <c r="A5" s="281" t="s">
        <v>16</v>
      </c>
      <c r="B5" s="282"/>
      <c r="C5" s="282"/>
      <c r="D5" s="282"/>
      <c r="E5" s="282"/>
      <c r="F5" s="282"/>
      <c r="G5" s="282"/>
      <c r="H5" s="282"/>
      <c r="I5" s="282"/>
      <c r="J5" s="282"/>
      <c r="K5" s="283"/>
    </row>
    <row r="6" spans="1:11" ht="18.75" x14ac:dyDescent="0.15">
      <c r="A6" s="127"/>
      <c r="B6" s="91"/>
      <c r="C6" s="91"/>
      <c r="D6" s="91"/>
      <c r="E6" s="91"/>
      <c r="F6" s="91"/>
      <c r="G6" s="91"/>
      <c r="H6" s="91"/>
      <c r="I6" s="91"/>
      <c r="J6" s="91"/>
      <c r="K6" s="126"/>
    </row>
    <row r="7" spans="1:11" x14ac:dyDescent="0.15">
      <c r="A7" s="90"/>
      <c r="B7" s="91"/>
      <c r="C7" s="91"/>
      <c r="D7" s="91"/>
      <c r="E7" s="91"/>
      <c r="F7" s="91"/>
      <c r="G7" s="91"/>
      <c r="H7" s="91"/>
      <c r="I7" s="91"/>
      <c r="J7" s="91"/>
      <c r="K7" s="126"/>
    </row>
    <row r="8" spans="1:11" x14ac:dyDescent="0.15">
      <c r="A8" s="90" t="s">
        <v>36</v>
      </c>
      <c r="B8" s="91"/>
      <c r="C8" s="91"/>
      <c r="D8" s="91"/>
      <c r="E8" s="91"/>
      <c r="F8" s="91"/>
      <c r="G8" s="91"/>
      <c r="H8" s="91"/>
      <c r="I8" s="91"/>
      <c r="J8" s="91"/>
      <c r="K8" s="126"/>
    </row>
    <row r="9" spans="1:11" ht="30" customHeight="1" x14ac:dyDescent="0.15">
      <c r="A9" s="128" t="s">
        <v>17</v>
      </c>
      <c r="B9" s="284" t="str">
        <f>CONCATENATE(基礎情報入力!D4,"　　",基礎情報入力!D5)</f>
        <v>　　</v>
      </c>
      <c r="C9" s="285"/>
      <c r="D9" s="285"/>
      <c r="E9" s="285"/>
      <c r="F9" s="285"/>
      <c r="G9" s="285"/>
      <c r="H9" s="285"/>
      <c r="I9" s="285"/>
      <c r="J9" s="285"/>
      <c r="K9" s="286"/>
    </row>
    <row r="10" spans="1:11" x14ac:dyDescent="0.15">
      <c r="A10" s="90"/>
      <c r="B10" s="91"/>
      <c r="C10" s="91"/>
      <c r="D10" s="91"/>
      <c r="E10" s="91"/>
      <c r="F10" s="91"/>
      <c r="G10" s="91"/>
      <c r="H10" s="91"/>
      <c r="I10" s="91"/>
      <c r="J10" s="91"/>
      <c r="K10" s="126"/>
    </row>
    <row r="11" spans="1:11" x14ac:dyDescent="0.15">
      <c r="A11" s="90" t="s">
        <v>215</v>
      </c>
      <c r="B11" s="91"/>
      <c r="C11" s="91"/>
      <c r="D11" s="91"/>
      <c r="E11" s="91"/>
      <c r="F11" s="91"/>
      <c r="G11" s="91"/>
      <c r="H11" s="91"/>
      <c r="I11" s="91"/>
      <c r="J11" s="91"/>
      <c r="K11" s="126"/>
    </row>
    <row r="12" spans="1:11" ht="30" customHeight="1" x14ac:dyDescent="0.15">
      <c r="A12" s="261"/>
      <c r="B12" s="262"/>
      <c r="C12" s="91" t="s">
        <v>20</v>
      </c>
      <c r="D12" s="91"/>
      <c r="E12" s="91"/>
      <c r="F12" s="91"/>
      <c r="G12" s="91"/>
      <c r="H12" s="91"/>
      <c r="I12" s="91"/>
      <c r="J12" s="91"/>
      <c r="K12" s="126"/>
    </row>
    <row r="13" spans="1:11" x14ac:dyDescent="0.15">
      <c r="A13" s="90"/>
      <c r="B13" s="91"/>
      <c r="C13" s="91"/>
      <c r="D13" s="91"/>
      <c r="E13" s="91"/>
      <c r="F13" s="91"/>
      <c r="G13" s="91"/>
      <c r="H13" s="91"/>
      <c r="I13" s="91"/>
      <c r="J13" s="91"/>
      <c r="K13" s="126"/>
    </row>
    <row r="14" spans="1:11" x14ac:dyDescent="0.15">
      <c r="A14" s="90" t="s">
        <v>18</v>
      </c>
      <c r="B14" s="91"/>
      <c r="C14" s="91"/>
      <c r="D14" s="91"/>
      <c r="E14" s="91"/>
      <c r="F14" s="91"/>
      <c r="G14" s="91"/>
      <c r="H14" s="91"/>
      <c r="I14" s="91"/>
      <c r="J14" s="91"/>
      <c r="K14" s="126"/>
    </row>
    <row r="15" spans="1:11" ht="30" customHeight="1" x14ac:dyDescent="0.15">
      <c r="A15" s="129" t="s">
        <v>19</v>
      </c>
      <c r="B15" s="263">
        <f>基礎情報入力!D10</f>
        <v>0</v>
      </c>
      <c r="C15" s="264"/>
      <c r="D15" s="264"/>
      <c r="E15" s="264"/>
      <c r="F15" s="264"/>
      <c r="G15" s="264"/>
      <c r="H15" s="264"/>
      <c r="I15" s="264"/>
      <c r="J15" s="264"/>
      <c r="K15" s="265"/>
    </row>
    <row r="16" spans="1:11" ht="24.95" customHeight="1" x14ac:dyDescent="0.15">
      <c r="A16" s="266" t="s">
        <v>34</v>
      </c>
      <c r="B16" s="263">
        <f>基礎情報入力!D11</f>
        <v>0</v>
      </c>
      <c r="C16" s="264"/>
      <c r="D16" s="264"/>
      <c r="E16" s="264"/>
      <c r="F16" s="264"/>
      <c r="G16" s="264"/>
      <c r="H16" s="264"/>
      <c r="I16" s="264"/>
      <c r="J16" s="264"/>
      <c r="K16" s="265"/>
    </row>
    <row r="17" spans="1:12" ht="39.950000000000003" customHeight="1" x14ac:dyDescent="0.15">
      <c r="A17" s="267"/>
      <c r="B17" s="268" t="str">
        <f>CONCATENATE(基礎情報入力!D12,基礎情報入力!D13,基礎情報入力!D14)</f>
        <v/>
      </c>
      <c r="C17" s="269"/>
      <c r="D17" s="269"/>
      <c r="E17" s="269"/>
      <c r="F17" s="269"/>
      <c r="G17" s="269"/>
      <c r="H17" s="269"/>
      <c r="I17" s="269"/>
      <c r="J17" s="269"/>
      <c r="K17" s="270"/>
    </row>
    <row r="18" spans="1:12" ht="30" customHeight="1" x14ac:dyDescent="0.15">
      <c r="A18" s="129" t="s">
        <v>21</v>
      </c>
      <c r="B18" s="271" t="str">
        <f>B17</f>
        <v/>
      </c>
      <c r="C18" s="272"/>
      <c r="D18" s="272"/>
      <c r="E18" s="272"/>
      <c r="F18" s="272"/>
      <c r="G18" s="272"/>
      <c r="H18" s="272"/>
      <c r="I18" s="272"/>
      <c r="J18" s="272"/>
      <c r="K18" s="273"/>
    </row>
    <row r="19" spans="1:12" x14ac:dyDescent="0.15">
      <c r="A19" s="90" t="s">
        <v>22</v>
      </c>
      <c r="B19" s="91"/>
      <c r="C19" s="91"/>
      <c r="D19" s="91"/>
      <c r="E19" s="91"/>
      <c r="F19" s="91"/>
      <c r="G19" s="91"/>
      <c r="H19" s="91"/>
      <c r="I19" s="91"/>
      <c r="J19" s="91"/>
      <c r="K19" s="126"/>
    </row>
    <row r="20" spans="1:12" x14ac:dyDescent="0.15">
      <c r="A20" s="90"/>
      <c r="B20" s="91"/>
      <c r="C20" s="91"/>
      <c r="D20" s="91"/>
      <c r="E20" s="91"/>
      <c r="F20" s="91"/>
      <c r="G20" s="91"/>
      <c r="H20" s="91"/>
      <c r="I20" s="91"/>
      <c r="J20" s="91"/>
      <c r="K20" s="126"/>
    </row>
    <row r="21" spans="1:12" ht="39.950000000000003" customHeight="1" x14ac:dyDescent="0.15">
      <c r="A21" s="129" t="s">
        <v>23</v>
      </c>
      <c r="B21" s="274"/>
      <c r="C21" s="275"/>
      <c r="D21" s="275"/>
      <c r="E21" s="275"/>
      <c r="F21" s="275"/>
      <c r="G21" s="275"/>
      <c r="H21" s="275"/>
      <c r="I21" s="275"/>
      <c r="J21" s="275"/>
      <c r="K21" s="276"/>
    </row>
    <row r="22" spans="1:12" ht="30" customHeight="1" x14ac:dyDescent="0.15">
      <c r="A22" s="130" t="s">
        <v>24</v>
      </c>
      <c r="B22" s="277" t="s">
        <v>37</v>
      </c>
      <c r="C22" s="278"/>
      <c r="D22" s="278"/>
      <c r="E22" s="278"/>
      <c r="F22" s="115" t="s">
        <v>40</v>
      </c>
      <c r="G22" s="167"/>
      <c r="H22" s="115" t="s">
        <v>38</v>
      </c>
      <c r="I22" s="167"/>
      <c r="J22" s="132" t="s">
        <v>39</v>
      </c>
      <c r="K22" s="133"/>
    </row>
    <row r="23" spans="1:12" ht="30" customHeight="1" x14ac:dyDescent="0.15">
      <c r="A23" s="130" t="s">
        <v>25</v>
      </c>
      <c r="B23" s="279">
        <f>基礎情報入力!D15</f>
        <v>0</v>
      </c>
      <c r="C23" s="280"/>
      <c r="D23" s="134" t="s">
        <v>26</v>
      </c>
      <c r="E23" s="134"/>
      <c r="F23" s="134"/>
      <c r="G23" s="134"/>
      <c r="H23" s="134"/>
      <c r="I23" s="134"/>
      <c r="J23" s="134"/>
      <c r="K23" s="135"/>
    </row>
    <row r="24" spans="1:12" ht="30" customHeight="1" x14ac:dyDescent="0.15">
      <c r="A24" s="128" t="s">
        <v>35</v>
      </c>
      <c r="B24" s="258" t="s">
        <v>44</v>
      </c>
      <c r="C24" s="259"/>
      <c r="D24" s="134" t="s">
        <v>27</v>
      </c>
      <c r="E24" s="134"/>
      <c r="F24" s="134"/>
      <c r="G24" s="134"/>
      <c r="H24" s="134"/>
      <c r="I24" s="134"/>
      <c r="J24" s="134"/>
      <c r="K24" s="135"/>
    </row>
    <row r="25" spans="1:12" x14ac:dyDescent="0.15">
      <c r="A25" s="90"/>
      <c r="B25" s="91"/>
      <c r="C25" s="91"/>
      <c r="D25" s="91"/>
      <c r="E25" s="91"/>
      <c r="F25" s="91"/>
      <c r="G25" s="91"/>
      <c r="H25" s="91"/>
      <c r="I25" s="91"/>
      <c r="J25" s="91"/>
      <c r="K25" s="126"/>
    </row>
    <row r="26" spans="1:12" x14ac:dyDescent="0.15">
      <c r="A26" s="90" t="s">
        <v>28</v>
      </c>
      <c r="B26" s="91"/>
      <c r="C26" s="91"/>
      <c r="D26" s="91"/>
      <c r="E26" s="91"/>
      <c r="F26" s="91"/>
      <c r="G26" s="91"/>
      <c r="H26" s="91"/>
      <c r="I26" s="91"/>
      <c r="J26" s="91"/>
      <c r="K26" s="126"/>
    </row>
    <row r="27" spans="1:12" ht="20.100000000000001" customHeight="1" x14ac:dyDescent="0.15">
      <c r="A27" s="260" t="s">
        <v>29</v>
      </c>
      <c r="B27" s="260"/>
      <c r="C27" s="260"/>
      <c r="D27" s="260"/>
      <c r="E27" s="260" t="s">
        <v>216</v>
      </c>
      <c r="F27" s="260"/>
      <c r="G27" s="260"/>
      <c r="H27" s="260"/>
      <c r="I27" s="260" t="s">
        <v>43</v>
      </c>
      <c r="J27" s="260"/>
      <c r="K27" s="260"/>
    </row>
    <row r="28" spans="1:12" ht="30" customHeight="1" x14ac:dyDescent="0.15">
      <c r="A28" s="253" t="s">
        <v>30</v>
      </c>
      <c r="B28" s="253"/>
      <c r="C28" s="253"/>
      <c r="D28" s="253"/>
      <c r="E28" s="254">
        <f>'様式3-1-1 ｲ（診断・要緊急安全確認)'!D8</f>
        <v>0</v>
      </c>
      <c r="F28" s="255"/>
      <c r="G28" s="256"/>
      <c r="H28" s="136" t="s">
        <v>41</v>
      </c>
      <c r="I28" s="257"/>
      <c r="J28" s="257"/>
      <c r="K28" s="257"/>
      <c r="L28" s="125" t="s">
        <v>317</v>
      </c>
    </row>
    <row r="29" spans="1:12" ht="30" customHeight="1" x14ac:dyDescent="0.15">
      <c r="A29" s="253" t="s">
        <v>31</v>
      </c>
      <c r="B29" s="253"/>
      <c r="C29" s="253"/>
      <c r="D29" s="253"/>
      <c r="E29" s="254">
        <f>'様式3-1-1 ｲ（診断・要緊急安全確認)'!C8</f>
        <v>0</v>
      </c>
      <c r="F29" s="255"/>
      <c r="G29" s="256"/>
      <c r="H29" s="136" t="s">
        <v>41</v>
      </c>
      <c r="I29" s="257"/>
      <c r="J29" s="257"/>
      <c r="K29" s="257"/>
      <c r="L29" s="125" t="s">
        <v>318</v>
      </c>
    </row>
    <row r="30" spans="1:12" ht="30" customHeight="1" x14ac:dyDescent="0.15">
      <c r="A30" s="253" t="s">
        <v>81</v>
      </c>
      <c r="B30" s="253"/>
      <c r="C30" s="253"/>
      <c r="D30" s="253"/>
      <c r="E30" s="254">
        <f>'様式3-1-1 ｲ（診断・要緊急安全確認)'!F8</f>
        <v>0</v>
      </c>
      <c r="F30" s="255"/>
      <c r="G30" s="256"/>
      <c r="H30" s="136" t="s">
        <v>41</v>
      </c>
      <c r="I30" s="257"/>
      <c r="J30" s="257"/>
      <c r="K30" s="257"/>
    </row>
    <row r="31" spans="1:12" ht="30" customHeight="1" x14ac:dyDescent="0.15">
      <c r="A31" s="253" t="s">
        <v>32</v>
      </c>
      <c r="B31" s="253"/>
      <c r="C31" s="253"/>
      <c r="D31" s="253"/>
      <c r="E31" s="254" t="str">
        <f>'様式3-1-1 ｲ（診断・要緊急安全確認)'!V8</f>
        <v/>
      </c>
      <c r="F31" s="255"/>
      <c r="G31" s="256"/>
      <c r="H31" s="136" t="s">
        <v>41</v>
      </c>
      <c r="I31" s="257"/>
      <c r="J31" s="257"/>
      <c r="K31" s="257"/>
    </row>
    <row r="32" spans="1:12" x14ac:dyDescent="0.15">
      <c r="A32" s="90" t="s">
        <v>33</v>
      </c>
      <c r="B32" s="91"/>
      <c r="C32" s="91"/>
      <c r="D32" s="91"/>
      <c r="E32" s="91"/>
      <c r="F32" s="91"/>
      <c r="G32" s="91"/>
      <c r="H32" s="91"/>
      <c r="I32" s="91"/>
      <c r="J32" s="91"/>
      <c r="K32" s="126"/>
      <c r="L32" s="125" t="s">
        <v>315</v>
      </c>
    </row>
    <row r="33" spans="1:12" x14ac:dyDescent="0.15">
      <c r="A33" s="90"/>
      <c r="B33" s="91"/>
      <c r="C33" s="91"/>
      <c r="D33" s="91"/>
      <c r="E33" s="91"/>
      <c r="F33" s="91"/>
      <c r="G33" s="91"/>
      <c r="H33" s="91"/>
      <c r="I33" s="91"/>
      <c r="J33" s="91"/>
      <c r="K33" s="126"/>
      <c r="L33" s="125" t="s">
        <v>250</v>
      </c>
    </row>
    <row r="34" spans="1:12" x14ac:dyDescent="0.15">
      <c r="A34" s="90" t="s">
        <v>345</v>
      </c>
      <c r="B34" s="179"/>
      <c r="C34" s="179"/>
      <c r="D34" s="179"/>
      <c r="E34" s="179"/>
      <c r="F34" s="91"/>
      <c r="G34" s="91"/>
      <c r="H34" s="91"/>
      <c r="I34" s="91"/>
      <c r="J34" s="91"/>
      <c r="K34" s="126"/>
      <c r="L34" s="125" t="s">
        <v>349</v>
      </c>
    </row>
    <row r="35" spans="1:12" ht="30" customHeight="1" x14ac:dyDescent="0.15">
      <c r="A35" s="181" t="s">
        <v>346</v>
      </c>
      <c r="B35" s="245" t="s">
        <v>369</v>
      </c>
      <c r="C35" s="246"/>
      <c r="D35" s="247"/>
      <c r="E35" s="91" t="s">
        <v>54</v>
      </c>
      <c r="F35" s="91"/>
      <c r="G35" s="91"/>
      <c r="H35" s="91"/>
      <c r="I35" s="91"/>
      <c r="J35" s="91"/>
      <c r="K35" s="126"/>
      <c r="L35" s="169" t="s">
        <v>350</v>
      </c>
    </row>
    <row r="36" spans="1:12" ht="30" customHeight="1" x14ac:dyDescent="0.15">
      <c r="A36" s="181" t="s">
        <v>347</v>
      </c>
      <c r="B36" s="248" t="s">
        <v>370</v>
      </c>
      <c r="C36" s="249"/>
      <c r="D36" s="91" t="s">
        <v>54</v>
      </c>
      <c r="E36" s="91"/>
      <c r="F36" s="91"/>
      <c r="G36" s="91"/>
      <c r="H36" s="91"/>
      <c r="I36" s="91"/>
      <c r="J36" s="91"/>
      <c r="K36" s="126"/>
    </row>
    <row r="37" spans="1:12" x14ac:dyDescent="0.15">
      <c r="A37" s="180"/>
      <c r="B37" s="170"/>
      <c r="C37" s="170"/>
      <c r="D37" s="21"/>
      <c r="E37" s="21"/>
      <c r="F37" s="171"/>
      <c r="G37" s="171"/>
      <c r="H37" s="171"/>
      <c r="I37" s="171"/>
      <c r="J37" s="171"/>
      <c r="K37" s="172"/>
    </row>
    <row r="39" spans="1:12" x14ac:dyDescent="0.15">
      <c r="A39" s="122" t="s">
        <v>124</v>
      </c>
      <c r="B39" s="123"/>
      <c r="C39" s="123"/>
      <c r="D39" s="123"/>
      <c r="E39" s="123"/>
      <c r="F39" s="123"/>
      <c r="G39" s="123"/>
      <c r="H39" s="123"/>
      <c r="I39" s="123"/>
      <c r="J39" s="123"/>
      <c r="K39" s="124"/>
    </row>
    <row r="40" spans="1:12" x14ac:dyDescent="0.15">
      <c r="A40" s="90"/>
      <c r="B40" s="91"/>
      <c r="C40" s="91"/>
      <c r="D40" s="91"/>
      <c r="E40" s="91"/>
      <c r="F40" s="91"/>
      <c r="G40" s="91"/>
      <c r="H40" s="91"/>
      <c r="I40" s="91"/>
      <c r="J40" s="91"/>
      <c r="K40" s="126"/>
    </row>
    <row r="41" spans="1:12" x14ac:dyDescent="0.15">
      <c r="A41" s="90"/>
      <c r="B41" s="91"/>
      <c r="C41" s="91"/>
      <c r="D41" s="91"/>
      <c r="E41" s="91"/>
      <c r="F41" s="91"/>
      <c r="G41" s="91"/>
      <c r="H41" s="91"/>
      <c r="I41" s="91"/>
      <c r="J41" s="91"/>
      <c r="K41" s="126"/>
    </row>
    <row r="42" spans="1:12" x14ac:dyDescent="0.15">
      <c r="A42" s="90"/>
      <c r="B42" s="91"/>
      <c r="C42" s="91"/>
      <c r="D42" s="91"/>
      <c r="E42" s="91"/>
      <c r="F42" s="91"/>
      <c r="G42" s="91"/>
      <c r="H42" s="91"/>
      <c r="I42" s="91"/>
      <c r="J42" s="91"/>
      <c r="K42" s="126"/>
    </row>
    <row r="43" spans="1:12" ht="18.75" x14ac:dyDescent="0.15">
      <c r="A43" s="281" t="s">
        <v>16</v>
      </c>
      <c r="B43" s="282"/>
      <c r="C43" s="282"/>
      <c r="D43" s="282"/>
      <c r="E43" s="282"/>
      <c r="F43" s="282"/>
      <c r="G43" s="282"/>
      <c r="H43" s="282"/>
      <c r="I43" s="282"/>
      <c r="J43" s="282"/>
      <c r="K43" s="283"/>
    </row>
    <row r="44" spans="1:12" ht="18.75" x14ac:dyDescent="0.15">
      <c r="A44" s="127"/>
      <c r="B44" s="91"/>
      <c r="C44" s="91"/>
      <c r="D44" s="91"/>
      <c r="E44" s="91"/>
      <c r="F44" s="91"/>
      <c r="G44" s="91"/>
      <c r="H44" s="91"/>
      <c r="I44" s="91"/>
      <c r="J44" s="91"/>
      <c r="K44" s="126"/>
    </row>
    <row r="45" spans="1:12" x14ac:dyDescent="0.15">
      <c r="A45" s="90"/>
      <c r="B45" s="91"/>
      <c r="C45" s="91"/>
      <c r="D45" s="91"/>
      <c r="E45" s="91"/>
      <c r="F45" s="91"/>
      <c r="G45" s="91"/>
      <c r="H45" s="91"/>
      <c r="I45" s="91"/>
      <c r="J45" s="91"/>
      <c r="K45" s="126"/>
    </row>
    <row r="46" spans="1:12" x14ac:dyDescent="0.15">
      <c r="A46" s="90" t="s">
        <v>36</v>
      </c>
      <c r="B46" s="91"/>
      <c r="C46" s="91"/>
      <c r="D46" s="91"/>
      <c r="E46" s="91"/>
      <c r="F46" s="91"/>
      <c r="G46" s="91"/>
      <c r="H46" s="91"/>
      <c r="I46" s="91"/>
      <c r="J46" s="91"/>
      <c r="K46" s="126"/>
    </row>
    <row r="47" spans="1:12" ht="30" customHeight="1" x14ac:dyDescent="0.15">
      <c r="A47" s="128" t="s">
        <v>17</v>
      </c>
      <c r="B47" s="284" t="str">
        <f>CONCATENATE(基礎情報入力!D4,"　　",基礎情報入力!D5)</f>
        <v>　　</v>
      </c>
      <c r="C47" s="285"/>
      <c r="D47" s="285"/>
      <c r="E47" s="285"/>
      <c r="F47" s="285"/>
      <c r="G47" s="285"/>
      <c r="H47" s="285"/>
      <c r="I47" s="285"/>
      <c r="J47" s="285"/>
      <c r="K47" s="286"/>
    </row>
    <row r="48" spans="1:12" x14ac:dyDescent="0.15">
      <c r="A48" s="90"/>
      <c r="B48" s="91"/>
      <c r="C48" s="91"/>
      <c r="D48" s="91"/>
      <c r="E48" s="91"/>
      <c r="F48" s="91"/>
      <c r="G48" s="91"/>
      <c r="H48" s="91"/>
      <c r="I48" s="91"/>
      <c r="J48" s="91"/>
      <c r="K48" s="126"/>
    </row>
    <row r="49" spans="1:11" x14ac:dyDescent="0.15">
      <c r="A49" s="90" t="s">
        <v>215</v>
      </c>
      <c r="B49" s="91"/>
      <c r="C49" s="91"/>
      <c r="D49" s="91"/>
      <c r="E49" s="91"/>
      <c r="F49" s="91"/>
      <c r="G49" s="91"/>
      <c r="H49" s="91"/>
      <c r="I49" s="91"/>
      <c r="J49" s="91"/>
      <c r="K49" s="126"/>
    </row>
    <row r="50" spans="1:11" ht="30" customHeight="1" x14ac:dyDescent="0.15">
      <c r="A50" s="261"/>
      <c r="B50" s="262"/>
      <c r="C50" s="91" t="s">
        <v>20</v>
      </c>
      <c r="D50" s="91"/>
      <c r="E50" s="91"/>
      <c r="F50" s="91"/>
      <c r="G50" s="91"/>
      <c r="H50" s="91"/>
      <c r="I50" s="91"/>
      <c r="J50" s="91"/>
      <c r="K50" s="126"/>
    </row>
    <row r="51" spans="1:11" x14ac:dyDescent="0.15">
      <c r="A51" s="90"/>
      <c r="B51" s="91"/>
      <c r="C51" s="91"/>
      <c r="D51" s="91"/>
      <c r="E51" s="91"/>
      <c r="F51" s="91"/>
      <c r="G51" s="91"/>
      <c r="H51" s="91"/>
      <c r="I51" s="91"/>
      <c r="J51" s="91"/>
      <c r="K51" s="126"/>
    </row>
    <row r="52" spans="1:11" x14ac:dyDescent="0.15">
      <c r="A52" s="90" t="s">
        <v>18</v>
      </c>
      <c r="B52" s="91"/>
      <c r="C52" s="91"/>
      <c r="D52" s="91"/>
      <c r="E52" s="91"/>
      <c r="F52" s="91"/>
      <c r="G52" s="91"/>
      <c r="H52" s="91"/>
      <c r="I52" s="91"/>
      <c r="J52" s="91"/>
      <c r="K52" s="126"/>
    </row>
    <row r="53" spans="1:11" ht="30" customHeight="1" x14ac:dyDescent="0.15">
      <c r="A53" s="129" t="s">
        <v>19</v>
      </c>
      <c r="B53" s="263">
        <f>基礎情報入力!D19</f>
        <v>0</v>
      </c>
      <c r="C53" s="264"/>
      <c r="D53" s="264"/>
      <c r="E53" s="264"/>
      <c r="F53" s="264"/>
      <c r="G53" s="264"/>
      <c r="H53" s="264"/>
      <c r="I53" s="264"/>
      <c r="J53" s="264"/>
      <c r="K53" s="265"/>
    </row>
    <row r="54" spans="1:11" ht="24.95" customHeight="1" x14ac:dyDescent="0.15">
      <c r="A54" s="266" t="s">
        <v>34</v>
      </c>
      <c r="B54" s="263">
        <f>基礎情報入力!D20</f>
        <v>0</v>
      </c>
      <c r="C54" s="264"/>
      <c r="D54" s="264"/>
      <c r="E54" s="264"/>
      <c r="F54" s="264"/>
      <c r="G54" s="264"/>
      <c r="H54" s="264"/>
      <c r="I54" s="264"/>
      <c r="J54" s="264"/>
      <c r="K54" s="265"/>
    </row>
    <row r="55" spans="1:11" ht="39.950000000000003" customHeight="1" x14ac:dyDescent="0.15">
      <c r="A55" s="267"/>
      <c r="B55" s="268" t="str">
        <f>CONCATENATE(基礎情報入力!D21,基礎情報入力!D22,基礎情報入力!D23)</f>
        <v/>
      </c>
      <c r="C55" s="269"/>
      <c r="D55" s="269"/>
      <c r="E55" s="269"/>
      <c r="F55" s="269"/>
      <c r="G55" s="269"/>
      <c r="H55" s="269"/>
      <c r="I55" s="269"/>
      <c r="J55" s="269"/>
      <c r="K55" s="270"/>
    </row>
    <row r="56" spans="1:11" ht="30" customHeight="1" x14ac:dyDescent="0.15">
      <c r="A56" s="129" t="s">
        <v>21</v>
      </c>
      <c r="B56" s="271" t="str">
        <f>B55</f>
        <v/>
      </c>
      <c r="C56" s="272"/>
      <c r="D56" s="272"/>
      <c r="E56" s="272"/>
      <c r="F56" s="272"/>
      <c r="G56" s="272"/>
      <c r="H56" s="272"/>
      <c r="I56" s="272"/>
      <c r="J56" s="272"/>
      <c r="K56" s="273"/>
    </row>
    <row r="57" spans="1:11" x14ac:dyDescent="0.15">
      <c r="A57" s="90" t="s">
        <v>22</v>
      </c>
      <c r="B57" s="91"/>
      <c r="C57" s="91"/>
      <c r="D57" s="91"/>
      <c r="E57" s="91"/>
      <c r="F57" s="91"/>
      <c r="G57" s="91"/>
      <c r="H57" s="91"/>
      <c r="I57" s="91"/>
      <c r="J57" s="91"/>
      <c r="K57" s="126"/>
    </row>
    <row r="58" spans="1:11" x14ac:dyDescent="0.15">
      <c r="A58" s="90"/>
      <c r="B58" s="91"/>
      <c r="C58" s="91"/>
      <c r="D58" s="91"/>
      <c r="E58" s="91"/>
      <c r="F58" s="91"/>
      <c r="G58" s="91"/>
      <c r="H58" s="91"/>
      <c r="I58" s="91"/>
      <c r="J58" s="91"/>
      <c r="K58" s="126"/>
    </row>
    <row r="59" spans="1:11" ht="39.950000000000003" customHeight="1" x14ac:dyDescent="0.15">
      <c r="A59" s="129" t="s">
        <v>23</v>
      </c>
      <c r="B59" s="274"/>
      <c r="C59" s="275"/>
      <c r="D59" s="275"/>
      <c r="E59" s="275"/>
      <c r="F59" s="275"/>
      <c r="G59" s="275"/>
      <c r="H59" s="275"/>
      <c r="I59" s="275"/>
      <c r="J59" s="275"/>
      <c r="K59" s="276"/>
    </row>
    <row r="60" spans="1:11" ht="30" customHeight="1" x14ac:dyDescent="0.15">
      <c r="A60" s="130" t="s">
        <v>24</v>
      </c>
      <c r="B60" s="277" t="s">
        <v>37</v>
      </c>
      <c r="C60" s="278"/>
      <c r="D60" s="278"/>
      <c r="E60" s="278"/>
      <c r="F60" s="115" t="s">
        <v>40</v>
      </c>
      <c r="G60" s="131"/>
      <c r="H60" s="115" t="s">
        <v>38</v>
      </c>
      <c r="I60" s="131"/>
      <c r="J60" s="132" t="s">
        <v>39</v>
      </c>
      <c r="K60" s="133"/>
    </row>
    <row r="61" spans="1:11" ht="30" customHeight="1" x14ac:dyDescent="0.15">
      <c r="A61" s="130" t="s">
        <v>25</v>
      </c>
      <c r="B61" s="279">
        <f>基礎情報入力!D24</f>
        <v>0</v>
      </c>
      <c r="C61" s="280"/>
      <c r="D61" s="134" t="s">
        <v>26</v>
      </c>
      <c r="E61" s="134"/>
      <c r="F61" s="134"/>
      <c r="G61" s="134"/>
      <c r="H61" s="134"/>
      <c r="I61" s="134"/>
      <c r="J61" s="134"/>
      <c r="K61" s="135"/>
    </row>
    <row r="62" spans="1:11" ht="30" customHeight="1" x14ac:dyDescent="0.15">
      <c r="A62" s="128" t="s">
        <v>35</v>
      </c>
      <c r="B62" s="258" t="s">
        <v>44</v>
      </c>
      <c r="C62" s="259"/>
      <c r="D62" s="134" t="s">
        <v>27</v>
      </c>
      <c r="E62" s="134"/>
      <c r="F62" s="134"/>
      <c r="G62" s="134"/>
      <c r="H62" s="134"/>
      <c r="I62" s="134"/>
      <c r="J62" s="134"/>
      <c r="K62" s="135"/>
    </row>
    <row r="63" spans="1:11" x14ac:dyDescent="0.15">
      <c r="A63" s="90"/>
      <c r="B63" s="91"/>
      <c r="C63" s="91"/>
      <c r="D63" s="91"/>
      <c r="E63" s="91"/>
      <c r="F63" s="91"/>
      <c r="G63" s="91"/>
      <c r="H63" s="91"/>
      <c r="I63" s="91"/>
      <c r="J63" s="91"/>
      <c r="K63" s="126"/>
    </row>
    <row r="64" spans="1:11" x14ac:dyDescent="0.15">
      <c r="A64" s="90" t="s">
        <v>28</v>
      </c>
      <c r="B64" s="91"/>
      <c r="C64" s="91"/>
      <c r="D64" s="91"/>
      <c r="E64" s="91"/>
      <c r="F64" s="91"/>
      <c r="G64" s="91"/>
      <c r="H64" s="91"/>
      <c r="I64" s="91"/>
      <c r="J64" s="91"/>
      <c r="K64" s="126"/>
    </row>
    <row r="65" spans="1:12" ht="20.100000000000001" customHeight="1" x14ac:dyDescent="0.15">
      <c r="A65" s="260" t="s">
        <v>29</v>
      </c>
      <c r="B65" s="260"/>
      <c r="C65" s="260"/>
      <c r="D65" s="260"/>
      <c r="E65" s="260" t="s">
        <v>216</v>
      </c>
      <c r="F65" s="260"/>
      <c r="G65" s="260"/>
      <c r="H65" s="260"/>
      <c r="I65" s="260" t="s">
        <v>43</v>
      </c>
      <c r="J65" s="260"/>
      <c r="K65" s="260"/>
    </row>
    <row r="66" spans="1:12" ht="30" customHeight="1" x14ac:dyDescent="0.15">
      <c r="A66" s="253" t="s">
        <v>30</v>
      </c>
      <c r="B66" s="253"/>
      <c r="C66" s="253"/>
      <c r="D66" s="253"/>
      <c r="E66" s="254">
        <f>'様式3-1-1 ｲ（診断・要緊急安全確認)'!D10</f>
        <v>0</v>
      </c>
      <c r="F66" s="255"/>
      <c r="G66" s="256"/>
      <c r="H66" s="136" t="s">
        <v>41</v>
      </c>
      <c r="I66" s="257"/>
      <c r="J66" s="257"/>
      <c r="K66" s="257"/>
    </row>
    <row r="67" spans="1:12" ht="30" customHeight="1" x14ac:dyDescent="0.15">
      <c r="A67" s="253" t="s">
        <v>31</v>
      </c>
      <c r="B67" s="253"/>
      <c r="C67" s="253"/>
      <c r="D67" s="253"/>
      <c r="E67" s="254">
        <f>'様式3-1-1 ｲ（診断・要緊急安全確認)'!C10</f>
        <v>0</v>
      </c>
      <c r="F67" s="255"/>
      <c r="G67" s="256"/>
      <c r="H67" s="136" t="s">
        <v>41</v>
      </c>
      <c r="I67" s="257"/>
      <c r="J67" s="257"/>
      <c r="K67" s="257"/>
    </row>
    <row r="68" spans="1:12" ht="30" customHeight="1" x14ac:dyDescent="0.15">
      <c r="A68" s="253" t="s">
        <v>81</v>
      </c>
      <c r="B68" s="253"/>
      <c r="C68" s="253"/>
      <c r="D68" s="253"/>
      <c r="E68" s="254">
        <f>'様式3-1-1 ｲ（診断・要緊急安全確認)'!F10</f>
        <v>0</v>
      </c>
      <c r="F68" s="255"/>
      <c r="G68" s="256"/>
      <c r="H68" s="136" t="s">
        <v>41</v>
      </c>
      <c r="I68" s="257"/>
      <c r="J68" s="257"/>
      <c r="K68" s="257"/>
    </row>
    <row r="69" spans="1:12" ht="30" customHeight="1" x14ac:dyDescent="0.15">
      <c r="A69" s="253" t="s">
        <v>32</v>
      </c>
      <c r="B69" s="253"/>
      <c r="C69" s="253"/>
      <c r="D69" s="253"/>
      <c r="E69" s="254" t="str">
        <f>'様式3-1-1 ｲ（診断・要緊急安全確認)'!V10</f>
        <v/>
      </c>
      <c r="F69" s="255"/>
      <c r="G69" s="256"/>
      <c r="H69" s="136" t="s">
        <v>41</v>
      </c>
      <c r="I69" s="257"/>
      <c r="J69" s="257"/>
      <c r="K69" s="257"/>
    </row>
    <row r="70" spans="1:12" x14ac:dyDescent="0.15">
      <c r="A70" s="90" t="s">
        <v>33</v>
      </c>
      <c r="B70" s="91"/>
      <c r="C70" s="91"/>
      <c r="D70" s="91"/>
      <c r="E70" s="91"/>
      <c r="F70" s="91"/>
      <c r="G70" s="91"/>
      <c r="H70" s="91"/>
      <c r="I70" s="91"/>
      <c r="J70" s="91"/>
      <c r="K70" s="126"/>
    </row>
    <row r="71" spans="1:12" x14ac:dyDescent="0.15">
      <c r="A71" s="90"/>
      <c r="B71" s="91"/>
      <c r="C71" s="91"/>
      <c r="D71" s="91"/>
      <c r="E71" s="91"/>
      <c r="F71" s="91"/>
      <c r="G71" s="91"/>
      <c r="H71" s="91"/>
      <c r="I71" s="91"/>
      <c r="J71" s="91"/>
      <c r="K71" s="126"/>
    </row>
    <row r="72" spans="1:12" x14ac:dyDescent="0.15">
      <c r="A72" s="90" t="s">
        <v>345</v>
      </c>
      <c r="B72" s="91"/>
      <c r="C72" s="91"/>
      <c r="D72" s="91"/>
      <c r="E72" s="91"/>
      <c r="F72" s="91"/>
      <c r="G72" s="91"/>
      <c r="H72" s="91"/>
      <c r="I72" s="91"/>
      <c r="J72" s="91"/>
      <c r="K72" s="126"/>
    </row>
    <row r="73" spans="1:12" ht="30" customHeight="1" x14ac:dyDescent="0.15">
      <c r="A73" s="166" t="s">
        <v>346</v>
      </c>
      <c r="B73" s="245" t="s">
        <v>369</v>
      </c>
      <c r="C73" s="246"/>
      <c r="D73" s="247"/>
      <c r="E73" s="17" t="s">
        <v>54</v>
      </c>
      <c r="F73" s="91"/>
      <c r="G73" s="91"/>
      <c r="H73" s="91"/>
      <c r="I73" s="91"/>
      <c r="J73" s="91"/>
      <c r="K73" s="126"/>
      <c r="L73" s="169"/>
    </row>
    <row r="74" spans="1:12" ht="30" customHeight="1" x14ac:dyDescent="0.15">
      <c r="A74" s="166" t="s">
        <v>347</v>
      </c>
      <c r="B74" s="248" t="s">
        <v>370</v>
      </c>
      <c r="C74" s="249"/>
      <c r="D74" s="91" t="s">
        <v>54</v>
      </c>
      <c r="E74" s="17"/>
      <c r="F74" s="91"/>
      <c r="G74" s="91"/>
      <c r="H74" s="91"/>
      <c r="I74" s="91"/>
      <c r="J74" s="91"/>
      <c r="K74" s="126"/>
    </row>
    <row r="75" spans="1:12" x14ac:dyDescent="0.15">
      <c r="A75" s="250"/>
      <c r="B75" s="251"/>
      <c r="C75" s="251"/>
      <c r="D75" s="251"/>
      <c r="E75" s="251"/>
      <c r="F75" s="251"/>
      <c r="G75" s="251"/>
      <c r="H75" s="251"/>
      <c r="I75" s="251"/>
      <c r="J75" s="251"/>
      <c r="K75" s="252"/>
    </row>
    <row r="77" spans="1:12" x14ac:dyDescent="0.15">
      <c r="A77" s="122" t="s">
        <v>124</v>
      </c>
      <c r="B77" s="123"/>
      <c r="C77" s="123"/>
      <c r="D77" s="123"/>
      <c r="E77" s="123"/>
      <c r="F77" s="123"/>
      <c r="G77" s="123"/>
      <c r="H77" s="123"/>
      <c r="I77" s="123"/>
      <c r="J77" s="123"/>
      <c r="K77" s="124"/>
    </row>
    <row r="78" spans="1:12" x14ac:dyDescent="0.15">
      <c r="A78" s="90"/>
      <c r="B78" s="91"/>
      <c r="C78" s="91"/>
      <c r="D78" s="91"/>
      <c r="E78" s="91"/>
      <c r="F78" s="91"/>
      <c r="G78" s="91"/>
      <c r="H78" s="91"/>
      <c r="I78" s="91"/>
      <c r="J78" s="91"/>
      <c r="K78" s="126"/>
    </row>
    <row r="79" spans="1:12" x14ac:dyDescent="0.15">
      <c r="A79" s="90"/>
      <c r="B79" s="91"/>
      <c r="C79" s="91"/>
      <c r="D79" s="91"/>
      <c r="E79" s="91"/>
      <c r="F79" s="91"/>
      <c r="G79" s="91"/>
      <c r="H79" s="91"/>
      <c r="I79" s="91"/>
      <c r="J79" s="91"/>
      <c r="K79" s="126"/>
    </row>
    <row r="80" spans="1:12" x14ac:dyDescent="0.15">
      <c r="A80" s="90"/>
      <c r="B80" s="91"/>
      <c r="C80" s="91"/>
      <c r="D80" s="91"/>
      <c r="E80" s="91"/>
      <c r="F80" s="91"/>
      <c r="G80" s="91"/>
      <c r="H80" s="91"/>
      <c r="I80" s="91"/>
      <c r="J80" s="91"/>
      <c r="K80" s="126"/>
    </row>
    <row r="81" spans="1:11" ht="18.75" x14ac:dyDescent="0.15">
      <c r="A81" s="281" t="s">
        <v>16</v>
      </c>
      <c r="B81" s="282"/>
      <c r="C81" s="282"/>
      <c r="D81" s="282"/>
      <c r="E81" s="282"/>
      <c r="F81" s="282"/>
      <c r="G81" s="282"/>
      <c r="H81" s="282"/>
      <c r="I81" s="282"/>
      <c r="J81" s="282"/>
      <c r="K81" s="283"/>
    </row>
    <row r="82" spans="1:11" ht="18.75" x14ac:dyDescent="0.15">
      <c r="A82" s="127"/>
      <c r="B82" s="91"/>
      <c r="C82" s="91"/>
      <c r="D82" s="91"/>
      <c r="E82" s="91"/>
      <c r="F82" s="91"/>
      <c r="G82" s="91"/>
      <c r="H82" s="91"/>
      <c r="I82" s="91"/>
      <c r="J82" s="91"/>
      <c r="K82" s="126"/>
    </row>
    <row r="83" spans="1:11" x14ac:dyDescent="0.15">
      <c r="A83" s="90"/>
      <c r="B83" s="91"/>
      <c r="C83" s="91"/>
      <c r="D83" s="91"/>
      <c r="E83" s="91"/>
      <c r="F83" s="91"/>
      <c r="G83" s="91"/>
      <c r="H83" s="91"/>
      <c r="I83" s="91"/>
      <c r="J83" s="91"/>
      <c r="K83" s="126"/>
    </row>
    <row r="84" spans="1:11" x14ac:dyDescent="0.15">
      <c r="A84" s="90" t="s">
        <v>36</v>
      </c>
      <c r="B84" s="91"/>
      <c r="C84" s="91"/>
      <c r="D84" s="91"/>
      <c r="E84" s="91"/>
      <c r="F84" s="91"/>
      <c r="G84" s="91"/>
      <c r="H84" s="91"/>
      <c r="I84" s="91"/>
      <c r="J84" s="91"/>
      <c r="K84" s="126"/>
    </row>
    <row r="85" spans="1:11" ht="30" customHeight="1" x14ac:dyDescent="0.15">
      <c r="A85" s="128" t="s">
        <v>17</v>
      </c>
      <c r="B85" s="284" t="str">
        <f>CONCATENATE(基礎情報入力!D4,"　　",基礎情報入力!D5)</f>
        <v>　　</v>
      </c>
      <c r="C85" s="285"/>
      <c r="D85" s="285"/>
      <c r="E85" s="285"/>
      <c r="F85" s="285"/>
      <c r="G85" s="285"/>
      <c r="H85" s="285"/>
      <c r="I85" s="285"/>
      <c r="J85" s="285"/>
      <c r="K85" s="286"/>
    </row>
    <row r="86" spans="1:11" x14ac:dyDescent="0.15">
      <c r="A86" s="90"/>
      <c r="B86" s="91"/>
      <c r="C86" s="91"/>
      <c r="D86" s="91"/>
      <c r="E86" s="91"/>
      <c r="F86" s="91"/>
      <c r="G86" s="91"/>
      <c r="H86" s="91"/>
      <c r="I86" s="91"/>
      <c r="J86" s="91"/>
      <c r="K86" s="126"/>
    </row>
    <row r="87" spans="1:11" x14ac:dyDescent="0.15">
      <c r="A87" s="90" t="s">
        <v>215</v>
      </c>
      <c r="B87" s="91"/>
      <c r="C87" s="91"/>
      <c r="D87" s="91"/>
      <c r="E87" s="91"/>
      <c r="F87" s="91"/>
      <c r="G87" s="91"/>
      <c r="H87" s="91"/>
      <c r="I87" s="91"/>
      <c r="J87" s="91"/>
      <c r="K87" s="126"/>
    </row>
    <row r="88" spans="1:11" ht="30" customHeight="1" x14ac:dyDescent="0.15">
      <c r="A88" s="261"/>
      <c r="B88" s="262"/>
      <c r="C88" s="91" t="s">
        <v>20</v>
      </c>
      <c r="D88" s="91"/>
      <c r="E88" s="91"/>
      <c r="F88" s="91"/>
      <c r="G88" s="91"/>
      <c r="H88" s="91"/>
      <c r="I88" s="91"/>
      <c r="J88" s="91"/>
      <c r="K88" s="126"/>
    </row>
    <row r="89" spans="1:11" x14ac:dyDescent="0.15">
      <c r="A89" s="90"/>
      <c r="B89" s="91"/>
      <c r="C89" s="91"/>
      <c r="D89" s="91"/>
      <c r="E89" s="91"/>
      <c r="F89" s="91"/>
      <c r="G89" s="91"/>
      <c r="H89" s="91"/>
      <c r="I89" s="91"/>
      <c r="J89" s="91"/>
      <c r="K89" s="126"/>
    </row>
    <row r="90" spans="1:11" x14ac:dyDescent="0.15">
      <c r="A90" s="90" t="s">
        <v>18</v>
      </c>
      <c r="B90" s="91"/>
      <c r="C90" s="91"/>
      <c r="D90" s="91"/>
      <c r="E90" s="91"/>
      <c r="F90" s="91"/>
      <c r="G90" s="91"/>
      <c r="H90" s="91"/>
      <c r="I90" s="91"/>
      <c r="J90" s="91"/>
      <c r="K90" s="126"/>
    </row>
    <row r="91" spans="1:11" ht="30" customHeight="1" x14ac:dyDescent="0.15">
      <c r="A91" s="129" t="s">
        <v>19</v>
      </c>
      <c r="B91" s="263">
        <f>基礎情報入力!D28</f>
        <v>0</v>
      </c>
      <c r="C91" s="264"/>
      <c r="D91" s="264"/>
      <c r="E91" s="264"/>
      <c r="F91" s="264"/>
      <c r="G91" s="264"/>
      <c r="H91" s="264"/>
      <c r="I91" s="264"/>
      <c r="J91" s="264"/>
      <c r="K91" s="265"/>
    </row>
    <row r="92" spans="1:11" ht="24.95" customHeight="1" x14ac:dyDescent="0.15">
      <c r="A92" s="266" t="s">
        <v>34</v>
      </c>
      <c r="B92" s="263">
        <f>基礎情報入力!D29</f>
        <v>0</v>
      </c>
      <c r="C92" s="264"/>
      <c r="D92" s="264"/>
      <c r="E92" s="264"/>
      <c r="F92" s="264"/>
      <c r="G92" s="264"/>
      <c r="H92" s="264"/>
      <c r="I92" s="264"/>
      <c r="J92" s="264"/>
      <c r="K92" s="265"/>
    </row>
    <row r="93" spans="1:11" ht="39.950000000000003" customHeight="1" x14ac:dyDescent="0.15">
      <c r="A93" s="267"/>
      <c r="B93" s="268" t="str">
        <f>CONCATENATE(基礎情報入力!D30,基礎情報入力!D31,基礎情報入力!D32)</f>
        <v/>
      </c>
      <c r="C93" s="269"/>
      <c r="D93" s="269"/>
      <c r="E93" s="269"/>
      <c r="F93" s="269"/>
      <c r="G93" s="269"/>
      <c r="H93" s="269"/>
      <c r="I93" s="269"/>
      <c r="J93" s="269"/>
      <c r="K93" s="270"/>
    </row>
    <row r="94" spans="1:11" ht="30" customHeight="1" x14ac:dyDescent="0.15">
      <c r="A94" s="129" t="s">
        <v>21</v>
      </c>
      <c r="B94" s="271" t="str">
        <f>B93</f>
        <v/>
      </c>
      <c r="C94" s="272"/>
      <c r="D94" s="272"/>
      <c r="E94" s="272"/>
      <c r="F94" s="272"/>
      <c r="G94" s="272"/>
      <c r="H94" s="272"/>
      <c r="I94" s="272"/>
      <c r="J94" s="272"/>
      <c r="K94" s="273"/>
    </row>
    <row r="95" spans="1:11" x14ac:dyDescent="0.15">
      <c r="A95" s="90" t="s">
        <v>22</v>
      </c>
      <c r="B95" s="91"/>
      <c r="C95" s="91"/>
      <c r="D95" s="91"/>
      <c r="E95" s="91"/>
      <c r="F95" s="91"/>
      <c r="G95" s="91"/>
      <c r="H95" s="91"/>
      <c r="I95" s="91"/>
      <c r="J95" s="91"/>
      <c r="K95" s="126"/>
    </row>
    <row r="96" spans="1:11" x14ac:dyDescent="0.15">
      <c r="A96" s="90"/>
      <c r="B96" s="91"/>
      <c r="C96" s="91"/>
      <c r="D96" s="91"/>
      <c r="E96" s="91"/>
      <c r="F96" s="91"/>
      <c r="G96" s="91"/>
      <c r="H96" s="91"/>
      <c r="I96" s="91"/>
      <c r="J96" s="91"/>
      <c r="K96" s="126"/>
    </row>
    <row r="97" spans="1:12" ht="39.950000000000003" customHeight="1" x14ac:dyDescent="0.15">
      <c r="A97" s="129" t="s">
        <v>23</v>
      </c>
      <c r="B97" s="274"/>
      <c r="C97" s="275"/>
      <c r="D97" s="275"/>
      <c r="E97" s="275"/>
      <c r="F97" s="275"/>
      <c r="G97" s="275"/>
      <c r="H97" s="275"/>
      <c r="I97" s="275"/>
      <c r="J97" s="275"/>
      <c r="K97" s="276"/>
    </row>
    <row r="98" spans="1:12" ht="30" customHeight="1" x14ac:dyDescent="0.15">
      <c r="A98" s="130" t="s">
        <v>24</v>
      </c>
      <c r="B98" s="277" t="s">
        <v>37</v>
      </c>
      <c r="C98" s="278"/>
      <c r="D98" s="278"/>
      <c r="E98" s="278"/>
      <c r="F98" s="115" t="s">
        <v>40</v>
      </c>
      <c r="G98" s="131"/>
      <c r="H98" s="115" t="s">
        <v>38</v>
      </c>
      <c r="I98" s="131"/>
      <c r="J98" s="132" t="s">
        <v>39</v>
      </c>
      <c r="K98" s="133"/>
    </row>
    <row r="99" spans="1:12" ht="30" customHeight="1" x14ac:dyDescent="0.15">
      <c r="A99" s="130" t="s">
        <v>25</v>
      </c>
      <c r="B99" s="279">
        <f>基礎情報入力!D33</f>
        <v>0</v>
      </c>
      <c r="C99" s="280"/>
      <c r="D99" s="134" t="s">
        <v>26</v>
      </c>
      <c r="E99" s="134"/>
      <c r="F99" s="134"/>
      <c r="G99" s="134"/>
      <c r="H99" s="134"/>
      <c r="I99" s="134"/>
      <c r="J99" s="134"/>
      <c r="K99" s="135"/>
    </row>
    <row r="100" spans="1:12" ht="30" customHeight="1" x14ac:dyDescent="0.15">
      <c r="A100" s="128" t="s">
        <v>35</v>
      </c>
      <c r="B100" s="258" t="s">
        <v>44</v>
      </c>
      <c r="C100" s="259"/>
      <c r="D100" s="134" t="s">
        <v>27</v>
      </c>
      <c r="E100" s="134"/>
      <c r="F100" s="134"/>
      <c r="G100" s="134"/>
      <c r="H100" s="134"/>
      <c r="I100" s="134"/>
      <c r="J100" s="134"/>
      <c r="K100" s="135"/>
    </row>
    <row r="101" spans="1:12" x14ac:dyDescent="0.15">
      <c r="A101" s="90"/>
      <c r="B101" s="91"/>
      <c r="C101" s="91"/>
      <c r="D101" s="91"/>
      <c r="E101" s="91"/>
      <c r="F101" s="91"/>
      <c r="G101" s="91"/>
      <c r="H101" s="91"/>
      <c r="I101" s="91"/>
      <c r="J101" s="91"/>
      <c r="K101" s="126"/>
    </row>
    <row r="102" spans="1:12" x14ac:dyDescent="0.15">
      <c r="A102" s="90" t="s">
        <v>28</v>
      </c>
      <c r="B102" s="91"/>
      <c r="C102" s="91"/>
      <c r="D102" s="91"/>
      <c r="E102" s="91"/>
      <c r="F102" s="91"/>
      <c r="G102" s="91"/>
      <c r="H102" s="91"/>
      <c r="I102" s="91"/>
      <c r="J102" s="91"/>
      <c r="K102" s="126"/>
    </row>
    <row r="103" spans="1:12" ht="20.100000000000001" customHeight="1" x14ac:dyDescent="0.15">
      <c r="A103" s="260" t="s">
        <v>29</v>
      </c>
      <c r="B103" s="260"/>
      <c r="C103" s="260"/>
      <c r="D103" s="260"/>
      <c r="E103" s="260" t="s">
        <v>216</v>
      </c>
      <c r="F103" s="260"/>
      <c r="G103" s="260"/>
      <c r="H103" s="260"/>
      <c r="I103" s="260" t="s">
        <v>43</v>
      </c>
      <c r="J103" s="260"/>
      <c r="K103" s="260"/>
    </row>
    <row r="104" spans="1:12" ht="30" customHeight="1" x14ac:dyDescent="0.15">
      <c r="A104" s="253" t="s">
        <v>30</v>
      </c>
      <c r="B104" s="253"/>
      <c r="C104" s="253"/>
      <c r="D104" s="253"/>
      <c r="E104" s="254">
        <f>'様式3-1-1 ｲ（診断・要緊急安全確認)'!D12</f>
        <v>0</v>
      </c>
      <c r="F104" s="255"/>
      <c r="G104" s="256"/>
      <c r="H104" s="136" t="s">
        <v>41</v>
      </c>
      <c r="I104" s="257"/>
      <c r="J104" s="257"/>
      <c r="K104" s="257"/>
    </row>
    <row r="105" spans="1:12" ht="30" customHeight="1" x14ac:dyDescent="0.15">
      <c r="A105" s="253" t="s">
        <v>31</v>
      </c>
      <c r="B105" s="253"/>
      <c r="C105" s="253"/>
      <c r="D105" s="253"/>
      <c r="E105" s="254">
        <f>'様式3-1-1 ｲ（診断・要緊急安全確認)'!C12</f>
        <v>0</v>
      </c>
      <c r="F105" s="255"/>
      <c r="G105" s="256"/>
      <c r="H105" s="136" t="s">
        <v>41</v>
      </c>
      <c r="I105" s="257"/>
      <c r="J105" s="257"/>
      <c r="K105" s="257"/>
    </row>
    <row r="106" spans="1:12" ht="30" customHeight="1" x14ac:dyDescent="0.15">
      <c r="A106" s="253" t="s">
        <v>81</v>
      </c>
      <c r="B106" s="253"/>
      <c r="C106" s="253"/>
      <c r="D106" s="253"/>
      <c r="E106" s="254">
        <f>'様式3-1-1 ｲ（診断・要緊急安全確認)'!F12</f>
        <v>0</v>
      </c>
      <c r="F106" s="255"/>
      <c r="G106" s="256"/>
      <c r="H106" s="136" t="s">
        <v>41</v>
      </c>
      <c r="I106" s="257"/>
      <c r="J106" s="257"/>
      <c r="K106" s="257"/>
    </row>
    <row r="107" spans="1:12" ht="30" customHeight="1" x14ac:dyDescent="0.15">
      <c r="A107" s="253" t="s">
        <v>32</v>
      </c>
      <c r="B107" s="253"/>
      <c r="C107" s="253"/>
      <c r="D107" s="253"/>
      <c r="E107" s="254" t="str">
        <f>'様式3-1-1 ｲ（診断・要緊急安全確認)'!V12</f>
        <v/>
      </c>
      <c r="F107" s="255"/>
      <c r="G107" s="256"/>
      <c r="H107" s="136" t="s">
        <v>41</v>
      </c>
      <c r="I107" s="257"/>
      <c r="J107" s="257"/>
      <c r="K107" s="257"/>
    </row>
    <row r="108" spans="1:12" x14ac:dyDescent="0.15">
      <c r="A108" s="90" t="s">
        <v>33</v>
      </c>
      <c r="B108" s="91"/>
      <c r="C108" s="91"/>
      <c r="D108" s="91"/>
      <c r="E108" s="91"/>
      <c r="F108" s="91"/>
      <c r="G108" s="91"/>
      <c r="H108" s="91"/>
      <c r="I108" s="91"/>
      <c r="J108" s="91"/>
      <c r="K108" s="126"/>
    </row>
    <row r="109" spans="1:12" x14ac:dyDescent="0.15">
      <c r="A109" s="90"/>
      <c r="B109" s="91"/>
      <c r="C109" s="91"/>
      <c r="D109" s="91"/>
      <c r="E109" s="91"/>
      <c r="F109" s="91"/>
      <c r="G109" s="91"/>
      <c r="H109" s="91"/>
      <c r="I109" s="91"/>
      <c r="J109" s="91"/>
      <c r="K109" s="126"/>
    </row>
    <row r="110" spans="1:12" x14ac:dyDescent="0.15">
      <c r="A110" s="90" t="s">
        <v>345</v>
      </c>
      <c r="B110" s="91"/>
      <c r="C110" s="91"/>
      <c r="D110" s="91"/>
      <c r="E110" s="91"/>
      <c r="F110" s="91"/>
      <c r="G110" s="91"/>
      <c r="H110" s="91"/>
      <c r="I110" s="91"/>
      <c r="J110" s="91"/>
      <c r="K110" s="126"/>
    </row>
    <row r="111" spans="1:12" ht="30" customHeight="1" x14ac:dyDescent="0.15">
      <c r="A111" s="166" t="s">
        <v>346</v>
      </c>
      <c r="B111" s="245" t="s">
        <v>369</v>
      </c>
      <c r="C111" s="246"/>
      <c r="D111" s="247"/>
      <c r="E111" s="17" t="s">
        <v>54</v>
      </c>
      <c r="F111" s="91"/>
      <c r="G111" s="91"/>
      <c r="H111" s="91"/>
      <c r="I111" s="91"/>
      <c r="J111" s="91"/>
      <c r="K111" s="126"/>
      <c r="L111" s="169"/>
    </row>
    <row r="112" spans="1:12" ht="30" customHeight="1" x14ac:dyDescent="0.15">
      <c r="A112" s="166" t="s">
        <v>347</v>
      </c>
      <c r="B112" s="248" t="s">
        <v>370</v>
      </c>
      <c r="C112" s="249"/>
      <c r="D112" s="91" t="s">
        <v>54</v>
      </c>
      <c r="E112" s="17"/>
      <c r="F112" s="91"/>
      <c r="G112" s="91"/>
      <c r="H112" s="91"/>
      <c r="I112" s="91"/>
      <c r="J112" s="91"/>
      <c r="K112" s="126"/>
    </row>
    <row r="113" spans="1:11" x14ac:dyDescent="0.15">
      <c r="A113" s="250"/>
      <c r="B113" s="251"/>
      <c r="C113" s="251"/>
      <c r="D113" s="251"/>
      <c r="E113" s="251"/>
      <c r="F113" s="251"/>
      <c r="G113" s="251"/>
      <c r="H113" s="251"/>
      <c r="I113" s="251"/>
      <c r="J113" s="251"/>
      <c r="K113" s="252"/>
    </row>
    <row r="115" spans="1:11" x14ac:dyDescent="0.15">
      <c r="A115" s="122" t="s">
        <v>124</v>
      </c>
      <c r="B115" s="123"/>
      <c r="C115" s="123"/>
      <c r="D115" s="123"/>
      <c r="E115" s="123"/>
      <c r="F115" s="123"/>
      <c r="G115" s="123"/>
      <c r="H115" s="123"/>
      <c r="I115" s="123"/>
      <c r="J115" s="123"/>
      <c r="K115" s="124"/>
    </row>
    <row r="116" spans="1:11" x14ac:dyDescent="0.15">
      <c r="A116" s="90"/>
      <c r="B116" s="91"/>
      <c r="C116" s="91"/>
      <c r="D116" s="91"/>
      <c r="E116" s="91"/>
      <c r="F116" s="91"/>
      <c r="G116" s="91"/>
      <c r="H116" s="91"/>
      <c r="I116" s="91"/>
      <c r="J116" s="91"/>
      <c r="K116" s="126"/>
    </row>
    <row r="117" spans="1:11" x14ac:dyDescent="0.15">
      <c r="A117" s="90"/>
      <c r="B117" s="91"/>
      <c r="C117" s="91"/>
      <c r="D117" s="91"/>
      <c r="E117" s="91"/>
      <c r="F117" s="91"/>
      <c r="G117" s="91"/>
      <c r="H117" s="91"/>
      <c r="I117" s="91"/>
      <c r="J117" s="91"/>
      <c r="K117" s="126"/>
    </row>
    <row r="118" spans="1:11" x14ac:dyDescent="0.15">
      <c r="A118" s="90"/>
      <c r="B118" s="91"/>
      <c r="C118" s="91"/>
      <c r="D118" s="91"/>
      <c r="E118" s="91"/>
      <c r="F118" s="91"/>
      <c r="G118" s="91"/>
      <c r="H118" s="91"/>
      <c r="I118" s="91"/>
      <c r="J118" s="91"/>
      <c r="K118" s="126"/>
    </row>
    <row r="119" spans="1:11" ht="18.75" x14ac:dyDescent="0.15">
      <c r="A119" s="281" t="s">
        <v>16</v>
      </c>
      <c r="B119" s="282"/>
      <c r="C119" s="282"/>
      <c r="D119" s="282"/>
      <c r="E119" s="282"/>
      <c r="F119" s="282"/>
      <c r="G119" s="282"/>
      <c r="H119" s="282"/>
      <c r="I119" s="282"/>
      <c r="J119" s="282"/>
      <c r="K119" s="283"/>
    </row>
    <row r="120" spans="1:11" ht="18.75" x14ac:dyDescent="0.15">
      <c r="A120" s="127"/>
      <c r="B120" s="91"/>
      <c r="C120" s="91"/>
      <c r="D120" s="91"/>
      <c r="E120" s="91"/>
      <c r="F120" s="91"/>
      <c r="G120" s="91"/>
      <c r="H120" s="91"/>
      <c r="I120" s="91"/>
      <c r="J120" s="91"/>
      <c r="K120" s="126"/>
    </row>
    <row r="121" spans="1:11" x14ac:dyDescent="0.15">
      <c r="A121" s="90"/>
      <c r="B121" s="91"/>
      <c r="C121" s="91"/>
      <c r="D121" s="91"/>
      <c r="E121" s="91"/>
      <c r="F121" s="91"/>
      <c r="G121" s="91"/>
      <c r="H121" s="91"/>
      <c r="I121" s="91"/>
      <c r="J121" s="91"/>
      <c r="K121" s="126"/>
    </row>
    <row r="122" spans="1:11" x14ac:dyDescent="0.15">
      <c r="A122" s="90" t="s">
        <v>36</v>
      </c>
      <c r="B122" s="91"/>
      <c r="C122" s="91"/>
      <c r="D122" s="91"/>
      <c r="E122" s="91"/>
      <c r="F122" s="91"/>
      <c r="G122" s="91"/>
      <c r="H122" s="91"/>
      <c r="I122" s="91"/>
      <c r="J122" s="91"/>
      <c r="K122" s="126"/>
    </row>
    <row r="123" spans="1:11" ht="30" customHeight="1" x14ac:dyDescent="0.15">
      <c r="A123" s="128" t="s">
        <v>17</v>
      </c>
      <c r="B123" s="284" t="str">
        <f>CONCATENATE(基礎情報入力!D4,"　　",基礎情報入力!D5)</f>
        <v>　　</v>
      </c>
      <c r="C123" s="285"/>
      <c r="D123" s="285"/>
      <c r="E123" s="285"/>
      <c r="F123" s="285"/>
      <c r="G123" s="285"/>
      <c r="H123" s="285"/>
      <c r="I123" s="285"/>
      <c r="J123" s="285"/>
      <c r="K123" s="286"/>
    </row>
    <row r="124" spans="1:11" x14ac:dyDescent="0.15">
      <c r="A124" s="90"/>
      <c r="B124" s="91"/>
      <c r="C124" s="91"/>
      <c r="D124" s="91"/>
      <c r="E124" s="91"/>
      <c r="F124" s="91"/>
      <c r="G124" s="91"/>
      <c r="H124" s="91"/>
      <c r="I124" s="91"/>
      <c r="J124" s="91"/>
      <c r="K124" s="126"/>
    </row>
    <row r="125" spans="1:11" x14ac:dyDescent="0.15">
      <c r="A125" s="90" t="s">
        <v>215</v>
      </c>
      <c r="B125" s="91"/>
      <c r="C125" s="91"/>
      <c r="D125" s="91"/>
      <c r="E125" s="91"/>
      <c r="F125" s="91"/>
      <c r="G125" s="91"/>
      <c r="H125" s="91"/>
      <c r="I125" s="91"/>
      <c r="J125" s="91"/>
      <c r="K125" s="126"/>
    </row>
    <row r="126" spans="1:11" ht="30" customHeight="1" x14ac:dyDescent="0.15">
      <c r="A126" s="261"/>
      <c r="B126" s="262"/>
      <c r="C126" s="91" t="s">
        <v>20</v>
      </c>
      <c r="D126" s="91"/>
      <c r="E126" s="91"/>
      <c r="F126" s="91"/>
      <c r="G126" s="91"/>
      <c r="H126" s="91"/>
      <c r="I126" s="91"/>
      <c r="J126" s="91"/>
      <c r="K126" s="126"/>
    </row>
    <row r="127" spans="1:11" x14ac:dyDescent="0.15">
      <c r="A127" s="90"/>
      <c r="B127" s="91"/>
      <c r="C127" s="91"/>
      <c r="D127" s="91"/>
      <c r="E127" s="91"/>
      <c r="F127" s="91"/>
      <c r="G127" s="91"/>
      <c r="H127" s="91"/>
      <c r="I127" s="91"/>
      <c r="J127" s="91"/>
      <c r="K127" s="126"/>
    </row>
    <row r="128" spans="1:11" x14ac:dyDescent="0.15">
      <c r="A128" s="90" t="s">
        <v>18</v>
      </c>
      <c r="B128" s="91"/>
      <c r="C128" s="91"/>
      <c r="D128" s="91"/>
      <c r="E128" s="91"/>
      <c r="F128" s="91"/>
      <c r="G128" s="91"/>
      <c r="H128" s="91"/>
      <c r="I128" s="91"/>
      <c r="J128" s="91"/>
      <c r="K128" s="126"/>
    </row>
    <row r="129" spans="1:11" ht="30" customHeight="1" x14ac:dyDescent="0.15">
      <c r="A129" s="129" t="s">
        <v>19</v>
      </c>
      <c r="B129" s="263">
        <f>基礎情報入力!D37</f>
        <v>0</v>
      </c>
      <c r="C129" s="264"/>
      <c r="D129" s="264"/>
      <c r="E129" s="264"/>
      <c r="F129" s="264"/>
      <c r="G129" s="264"/>
      <c r="H129" s="264"/>
      <c r="I129" s="264"/>
      <c r="J129" s="264"/>
      <c r="K129" s="265"/>
    </row>
    <row r="130" spans="1:11" ht="24.95" customHeight="1" x14ac:dyDescent="0.15">
      <c r="A130" s="266" t="s">
        <v>34</v>
      </c>
      <c r="B130" s="263">
        <f>基礎情報入力!D38</f>
        <v>0</v>
      </c>
      <c r="C130" s="264"/>
      <c r="D130" s="264"/>
      <c r="E130" s="264"/>
      <c r="F130" s="264"/>
      <c r="G130" s="264"/>
      <c r="H130" s="264"/>
      <c r="I130" s="264"/>
      <c r="J130" s="264"/>
      <c r="K130" s="265"/>
    </row>
    <row r="131" spans="1:11" ht="39.950000000000003" customHeight="1" x14ac:dyDescent="0.15">
      <c r="A131" s="267"/>
      <c r="B131" s="268" t="str">
        <f>CONCATENATE(基礎情報入力!D39,基礎情報入力!D40,基礎情報入力!D41)</f>
        <v/>
      </c>
      <c r="C131" s="269"/>
      <c r="D131" s="269"/>
      <c r="E131" s="269"/>
      <c r="F131" s="269"/>
      <c r="G131" s="269"/>
      <c r="H131" s="269"/>
      <c r="I131" s="269"/>
      <c r="J131" s="269"/>
      <c r="K131" s="270"/>
    </row>
    <row r="132" spans="1:11" ht="30" customHeight="1" x14ac:dyDescent="0.15">
      <c r="A132" s="129" t="s">
        <v>21</v>
      </c>
      <c r="B132" s="271" t="str">
        <f>B131</f>
        <v/>
      </c>
      <c r="C132" s="272"/>
      <c r="D132" s="272"/>
      <c r="E132" s="272"/>
      <c r="F132" s="272"/>
      <c r="G132" s="272"/>
      <c r="H132" s="272"/>
      <c r="I132" s="272"/>
      <c r="J132" s="272"/>
      <c r="K132" s="273"/>
    </row>
    <row r="133" spans="1:11" x14ac:dyDescent="0.15">
      <c r="A133" s="90" t="s">
        <v>22</v>
      </c>
      <c r="B133" s="91"/>
      <c r="C133" s="91"/>
      <c r="D133" s="91"/>
      <c r="E133" s="91"/>
      <c r="F133" s="91"/>
      <c r="G133" s="91"/>
      <c r="H133" s="91"/>
      <c r="I133" s="91"/>
      <c r="J133" s="91"/>
      <c r="K133" s="126"/>
    </row>
    <row r="134" spans="1:11" x14ac:dyDescent="0.15">
      <c r="A134" s="90"/>
      <c r="B134" s="91"/>
      <c r="C134" s="91"/>
      <c r="D134" s="91"/>
      <c r="E134" s="91"/>
      <c r="F134" s="91"/>
      <c r="G134" s="91"/>
      <c r="H134" s="91"/>
      <c r="I134" s="91"/>
      <c r="J134" s="91"/>
      <c r="K134" s="126"/>
    </row>
    <row r="135" spans="1:11" ht="39.950000000000003" customHeight="1" x14ac:dyDescent="0.15">
      <c r="A135" s="129" t="s">
        <v>23</v>
      </c>
      <c r="B135" s="274"/>
      <c r="C135" s="275"/>
      <c r="D135" s="275"/>
      <c r="E135" s="275"/>
      <c r="F135" s="275"/>
      <c r="G135" s="275"/>
      <c r="H135" s="275"/>
      <c r="I135" s="275"/>
      <c r="J135" s="275"/>
      <c r="K135" s="276"/>
    </row>
    <row r="136" spans="1:11" ht="30" customHeight="1" x14ac:dyDescent="0.15">
      <c r="A136" s="130" t="s">
        <v>24</v>
      </c>
      <c r="B136" s="277" t="s">
        <v>37</v>
      </c>
      <c r="C136" s="278"/>
      <c r="D136" s="278"/>
      <c r="E136" s="278"/>
      <c r="F136" s="115" t="s">
        <v>40</v>
      </c>
      <c r="G136" s="131"/>
      <c r="H136" s="115" t="s">
        <v>38</v>
      </c>
      <c r="I136" s="131"/>
      <c r="J136" s="132" t="s">
        <v>39</v>
      </c>
      <c r="K136" s="133"/>
    </row>
    <row r="137" spans="1:11" ht="30" customHeight="1" x14ac:dyDescent="0.15">
      <c r="A137" s="130" t="s">
        <v>25</v>
      </c>
      <c r="B137" s="279">
        <f>基礎情報入力!D42</f>
        <v>0</v>
      </c>
      <c r="C137" s="280"/>
      <c r="D137" s="134" t="s">
        <v>26</v>
      </c>
      <c r="E137" s="134"/>
      <c r="F137" s="134"/>
      <c r="G137" s="134"/>
      <c r="H137" s="134"/>
      <c r="I137" s="134"/>
      <c r="J137" s="134"/>
      <c r="K137" s="135"/>
    </row>
    <row r="138" spans="1:11" ht="30" customHeight="1" x14ac:dyDescent="0.15">
      <c r="A138" s="128" t="s">
        <v>35</v>
      </c>
      <c r="B138" s="258" t="s">
        <v>44</v>
      </c>
      <c r="C138" s="259"/>
      <c r="D138" s="134" t="s">
        <v>27</v>
      </c>
      <c r="E138" s="134"/>
      <c r="F138" s="134"/>
      <c r="G138" s="134"/>
      <c r="H138" s="134"/>
      <c r="I138" s="134"/>
      <c r="J138" s="134"/>
      <c r="K138" s="135"/>
    </row>
    <row r="139" spans="1:11" x14ac:dyDescent="0.15">
      <c r="A139" s="90"/>
      <c r="B139" s="91"/>
      <c r="C139" s="91"/>
      <c r="D139" s="91"/>
      <c r="E139" s="91"/>
      <c r="F139" s="91"/>
      <c r="G139" s="91"/>
      <c r="H139" s="91"/>
      <c r="I139" s="91"/>
      <c r="J139" s="91"/>
      <c r="K139" s="126"/>
    </row>
    <row r="140" spans="1:11" x14ac:dyDescent="0.15">
      <c r="A140" s="90" t="s">
        <v>28</v>
      </c>
      <c r="B140" s="91"/>
      <c r="C140" s="91"/>
      <c r="D140" s="91"/>
      <c r="E140" s="91"/>
      <c r="F140" s="91"/>
      <c r="G140" s="91"/>
      <c r="H140" s="91"/>
      <c r="I140" s="91"/>
      <c r="J140" s="91"/>
      <c r="K140" s="126"/>
    </row>
    <row r="141" spans="1:11" ht="20.100000000000001" customHeight="1" x14ac:dyDescent="0.15">
      <c r="A141" s="260" t="s">
        <v>29</v>
      </c>
      <c r="B141" s="260"/>
      <c r="C141" s="260"/>
      <c r="D141" s="260"/>
      <c r="E141" s="260" t="s">
        <v>216</v>
      </c>
      <c r="F141" s="260"/>
      <c r="G141" s="260"/>
      <c r="H141" s="260"/>
      <c r="I141" s="260" t="s">
        <v>43</v>
      </c>
      <c r="J141" s="260"/>
      <c r="K141" s="260"/>
    </row>
    <row r="142" spans="1:11" ht="30" customHeight="1" x14ac:dyDescent="0.15">
      <c r="A142" s="253" t="s">
        <v>30</v>
      </c>
      <c r="B142" s="253"/>
      <c r="C142" s="253"/>
      <c r="D142" s="253"/>
      <c r="E142" s="254">
        <f>'様式3-1-1 ｲ（診断・要緊急安全確認)'!D14</f>
        <v>0</v>
      </c>
      <c r="F142" s="255"/>
      <c r="G142" s="256"/>
      <c r="H142" s="136" t="s">
        <v>41</v>
      </c>
      <c r="I142" s="257"/>
      <c r="J142" s="257"/>
      <c r="K142" s="257"/>
    </row>
    <row r="143" spans="1:11" ht="30" customHeight="1" x14ac:dyDescent="0.15">
      <c r="A143" s="253" t="s">
        <v>31</v>
      </c>
      <c r="B143" s="253"/>
      <c r="C143" s="253"/>
      <c r="D143" s="253"/>
      <c r="E143" s="254">
        <f>'様式3-1-1 ｲ（診断・要緊急安全確認)'!C14</f>
        <v>0</v>
      </c>
      <c r="F143" s="255"/>
      <c r="G143" s="256"/>
      <c r="H143" s="136" t="s">
        <v>41</v>
      </c>
      <c r="I143" s="257"/>
      <c r="J143" s="257"/>
      <c r="K143" s="257"/>
    </row>
    <row r="144" spans="1:11" ht="30" customHeight="1" x14ac:dyDescent="0.15">
      <c r="A144" s="253" t="s">
        <v>81</v>
      </c>
      <c r="B144" s="253"/>
      <c r="C144" s="253"/>
      <c r="D144" s="253"/>
      <c r="E144" s="254">
        <f>'様式3-1-1 ｲ（診断・要緊急安全確認)'!F14</f>
        <v>0</v>
      </c>
      <c r="F144" s="255"/>
      <c r="G144" s="256"/>
      <c r="H144" s="136" t="s">
        <v>41</v>
      </c>
      <c r="I144" s="257"/>
      <c r="J144" s="257"/>
      <c r="K144" s="257"/>
    </row>
    <row r="145" spans="1:12" ht="30" customHeight="1" x14ac:dyDescent="0.15">
      <c r="A145" s="253" t="s">
        <v>32</v>
      </c>
      <c r="B145" s="253"/>
      <c r="C145" s="253"/>
      <c r="D145" s="253"/>
      <c r="E145" s="254" t="str">
        <f>'様式3-1-1 ｲ（診断・要緊急安全確認)'!V14</f>
        <v/>
      </c>
      <c r="F145" s="255"/>
      <c r="G145" s="256"/>
      <c r="H145" s="136" t="s">
        <v>41</v>
      </c>
      <c r="I145" s="257"/>
      <c r="J145" s="257"/>
      <c r="K145" s="257"/>
    </row>
    <row r="146" spans="1:12" x14ac:dyDescent="0.15">
      <c r="A146" s="90" t="s">
        <v>33</v>
      </c>
      <c r="B146" s="91"/>
      <c r="C146" s="91"/>
      <c r="D146" s="91"/>
      <c r="E146" s="91"/>
      <c r="F146" s="91"/>
      <c r="G146" s="91"/>
      <c r="H146" s="91"/>
      <c r="I146" s="91"/>
      <c r="J146" s="91"/>
      <c r="K146" s="126"/>
    </row>
    <row r="147" spans="1:12" x14ac:dyDescent="0.15">
      <c r="A147" s="90"/>
      <c r="B147" s="91"/>
      <c r="C147" s="91"/>
      <c r="D147" s="91"/>
      <c r="E147" s="91"/>
      <c r="F147" s="91"/>
      <c r="G147" s="91"/>
      <c r="H147" s="91"/>
      <c r="I147" s="91"/>
      <c r="J147" s="91"/>
      <c r="K147" s="126"/>
    </row>
    <row r="148" spans="1:12" x14ac:dyDescent="0.15">
      <c r="A148" s="90" t="s">
        <v>345</v>
      </c>
      <c r="B148" s="91"/>
      <c r="C148" s="91"/>
      <c r="D148" s="91"/>
      <c r="E148" s="91"/>
      <c r="F148" s="91"/>
      <c r="G148" s="91"/>
      <c r="H148" s="91"/>
      <c r="I148" s="91"/>
      <c r="J148" s="91"/>
      <c r="K148" s="126"/>
    </row>
    <row r="149" spans="1:12" ht="30" customHeight="1" x14ac:dyDescent="0.15">
      <c r="A149" s="166" t="s">
        <v>346</v>
      </c>
      <c r="B149" s="245" t="s">
        <v>369</v>
      </c>
      <c r="C149" s="246"/>
      <c r="D149" s="247"/>
      <c r="E149" s="17" t="s">
        <v>54</v>
      </c>
      <c r="F149" s="91"/>
      <c r="G149" s="91"/>
      <c r="H149" s="91"/>
      <c r="I149" s="91"/>
      <c r="J149" s="91"/>
      <c r="K149" s="126"/>
      <c r="L149" s="169"/>
    </row>
    <row r="150" spans="1:12" ht="30" customHeight="1" x14ac:dyDescent="0.15">
      <c r="A150" s="166" t="s">
        <v>347</v>
      </c>
      <c r="B150" s="248" t="s">
        <v>370</v>
      </c>
      <c r="C150" s="249"/>
      <c r="D150" s="91" t="s">
        <v>54</v>
      </c>
      <c r="E150" s="17"/>
      <c r="F150" s="91"/>
      <c r="G150" s="91"/>
      <c r="H150" s="91"/>
      <c r="I150" s="91"/>
      <c r="J150" s="91"/>
      <c r="K150" s="126"/>
    </row>
    <row r="151" spans="1:12" x14ac:dyDescent="0.15">
      <c r="A151" s="250"/>
      <c r="B151" s="251"/>
      <c r="C151" s="251"/>
      <c r="D151" s="251"/>
      <c r="E151" s="251"/>
      <c r="F151" s="251"/>
      <c r="G151" s="251"/>
      <c r="H151" s="251"/>
      <c r="I151" s="251"/>
      <c r="J151" s="251"/>
      <c r="K151" s="252"/>
    </row>
    <row r="152" spans="1:12" x14ac:dyDescent="0.15">
      <c r="A152" s="90"/>
      <c r="B152" s="91"/>
      <c r="C152" s="91"/>
      <c r="D152" s="91"/>
      <c r="E152" s="91"/>
      <c r="F152" s="91"/>
      <c r="G152" s="91"/>
      <c r="H152" s="91"/>
      <c r="I152" s="91"/>
      <c r="J152" s="91"/>
      <c r="K152" s="126"/>
    </row>
    <row r="153" spans="1:12" x14ac:dyDescent="0.15">
      <c r="A153" s="122" t="s">
        <v>124</v>
      </c>
      <c r="B153" s="123"/>
      <c r="C153" s="123"/>
      <c r="D153" s="123"/>
      <c r="E153" s="123"/>
      <c r="F153" s="123"/>
      <c r="G153" s="123"/>
      <c r="H153" s="123"/>
      <c r="I153" s="123"/>
      <c r="J153" s="123"/>
      <c r="K153" s="124"/>
    </row>
    <row r="154" spans="1:12" x14ac:dyDescent="0.15">
      <c r="A154" s="90"/>
      <c r="B154" s="91"/>
      <c r="C154" s="91"/>
      <c r="D154" s="91"/>
      <c r="E154" s="91"/>
      <c r="F154" s="91"/>
      <c r="G154" s="91"/>
      <c r="H154" s="91"/>
      <c r="I154" s="91"/>
      <c r="J154" s="91"/>
      <c r="K154" s="126"/>
    </row>
    <row r="155" spans="1:12" x14ac:dyDescent="0.15">
      <c r="A155" s="90"/>
      <c r="B155" s="91"/>
      <c r="C155" s="91"/>
      <c r="D155" s="91"/>
      <c r="E155" s="91"/>
      <c r="F155" s="91"/>
      <c r="G155" s="91"/>
      <c r="H155" s="91"/>
      <c r="I155" s="91"/>
      <c r="J155" s="91"/>
      <c r="K155" s="126"/>
    </row>
    <row r="156" spans="1:12" x14ac:dyDescent="0.15">
      <c r="A156" s="90"/>
      <c r="B156" s="91"/>
      <c r="C156" s="91"/>
      <c r="D156" s="91"/>
      <c r="E156" s="91"/>
      <c r="F156" s="91"/>
      <c r="G156" s="91"/>
      <c r="H156" s="91"/>
      <c r="I156" s="91"/>
      <c r="J156" s="91"/>
      <c r="K156" s="126"/>
    </row>
    <row r="157" spans="1:12" ht="18.75" x14ac:dyDescent="0.15">
      <c r="A157" s="281" t="s">
        <v>16</v>
      </c>
      <c r="B157" s="282"/>
      <c r="C157" s="282"/>
      <c r="D157" s="282"/>
      <c r="E157" s="282"/>
      <c r="F157" s="282"/>
      <c r="G157" s="282"/>
      <c r="H157" s="282"/>
      <c r="I157" s="282"/>
      <c r="J157" s="282"/>
      <c r="K157" s="283"/>
    </row>
    <row r="158" spans="1:12" ht="18.75" x14ac:dyDescent="0.15">
      <c r="A158" s="127"/>
      <c r="B158" s="91"/>
      <c r="C158" s="91"/>
      <c r="D158" s="91"/>
      <c r="E158" s="91"/>
      <c r="F158" s="91"/>
      <c r="G158" s="91"/>
      <c r="H158" s="91"/>
      <c r="I158" s="91"/>
      <c r="J158" s="91"/>
      <c r="K158" s="126"/>
    </row>
    <row r="159" spans="1:12" x14ac:dyDescent="0.15">
      <c r="A159" s="90"/>
      <c r="B159" s="91"/>
      <c r="C159" s="91"/>
      <c r="D159" s="91"/>
      <c r="E159" s="91"/>
      <c r="F159" s="91"/>
      <c r="G159" s="91"/>
      <c r="H159" s="91"/>
      <c r="I159" s="91"/>
      <c r="J159" s="91"/>
      <c r="K159" s="126"/>
    </row>
    <row r="160" spans="1:12" x14ac:dyDescent="0.15">
      <c r="A160" s="90" t="s">
        <v>36</v>
      </c>
      <c r="B160" s="91"/>
      <c r="C160" s="91"/>
      <c r="D160" s="91"/>
      <c r="E160" s="91"/>
      <c r="F160" s="91"/>
      <c r="G160" s="91"/>
      <c r="H160" s="91"/>
      <c r="I160" s="91"/>
      <c r="J160" s="91"/>
      <c r="K160" s="126"/>
    </row>
    <row r="161" spans="1:11" ht="30" customHeight="1" x14ac:dyDescent="0.15">
      <c r="A161" s="128" t="s">
        <v>17</v>
      </c>
      <c r="B161" s="284" t="str">
        <f>CONCATENATE(基礎情報入力!D4,"　　",基礎情報入力!D5)</f>
        <v>　　</v>
      </c>
      <c r="C161" s="285"/>
      <c r="D161" s="285"/>
      <c r="E161" s="285"/>
      <c r="F161" s="285"/>
      <c r="G161" s="285"/>
      <c r="H161" s="285"/>
      <c r="I161" s="285"/>
      <c r="J161" s="285"/>
      <c r="K161" s="286"/>
    </row>
    <row r="162" spans="1:11" x14ac:dyDescent="0.15">
      <c r="A162" s="90"/>
      <c r="B162" s="91"/>
      <c r="C162" s="91"/>
      <c r="D162" s="91"/>
      <c r="E162" s="91"/>
      <c r="F162" s="91"/>
      <c r="G162" s="91"/>
      <c r="H162" s="91"/>
      <c r="I162" s="91"/>
      <c r="J162" s="91"/>
      <c r="K162" s="126"/>
    </row>
    <row r="163" spans="1:11" x14ac:dyDescent="0.15">
      <c r="A163" s="90" t="s">
        <v>215</v>
      </c>
      <c r="B163" s="91"/>
      <c r="C163" s="91"/>
      <c r="D163" s="91"/>
      <c r="E163" s="91"/>
      <c r="F163" s="91"/>
      <c r="G163" s="91"/>
      <c r="H163" s="91"/>
      <c r="I163" s="91"/>
      <c r="J163" s="91"/>
      <c r="K163" s="126"/>
    </row>
    <row r="164" spans="1:11" ht="30" customHeight="1" x14ac:dyDescent="0.15">
      <c r="A164" s="261"/>
      <c r="B164" s="262"/>
      <c r="C164" s="91" t="s">
        <v>20</v>
      </c>
      <c r="D164" s="91"/>
      <c r="E164" s="91"/>
      <c r="F164" s="91"/>
      <c r="G164" s="91"/>
      <c r="H164" s="91"/>
      <c r="I164" s="91"/>
      <c r="J164" s="91"/>
      <c r="K164" s="126"/>
    </row>
    <row r="165" spans="1:11" x14ac:dyDescent="0.15">
      <c r="A165" s="90"/>
      <c r="B165" s="91"/>
      <c r="C165" s="91"/>
      <c r="D165" s="91"/>
      <c r="E165" s="91"/>
      <c r="F165" s="91"/>
      <c r="G165" s="91"/>
      <c r="H165" s="91"/>
      <c r="I165" s="91"/>
      <c r="J165" s="91"/>
      <c r="K165" s="126"/>
    </row>
    <row r="166" spans="1:11" x14ac:dyDescent="0.15">
      <c r="A166" s="90" t="s">
        <v>18</v>
      </c>
      <c r="B166" s="91"/>
      <c r="C166" s="91"/>
      <c r="D166" s="91"/>
      <c r="E166" s="91"/>
      <c r="F166" s="91"/>
      <c r="G166" s="91"/>
      <c r="H166" s="91"/>
      <c r="I166" s="91"/>
      <c r="J166" s="91"/>
      <c r="K166" s="126"/>
    </row>
    <row r="167" spans="1:11" ht="30" customHeight="1" x14ac:dyDescent="0.15">
      <c r="A167" s="129" t="s">
        <v>19</v>
      </c>
      <c r="B167" s="263">
        <f>基礎情報入力!D46</f>
        <v>0</v>
      </c>
      <c r="C167" s="264"/>
      <c r="D167" s="264"/>
      <c r="E167" s="264"/>
      <c r="F167" s="264"/>
      <c r="G167" s="264"/>
      <c r="H167" s="264"/>
      <c r="I167" s="264"/>
      <c r="J167" s="264"/>
      <c r="K167" s="265"/>
    </row>
    <row r="168" spans="1:11" ht="24.95" customHeight="1" x14ac:dyDescent="0.15">
      <c r="A168" s="266" t="s">
        <v>34</v>
      </c>
      <c r="B168" s="263">
        <f>基礎情報入力!D47</f>
        <v>0</v>
      </c>
      <c r="C168" s="264"/>
      <c r="D168" s="264"/>
      <c r="E168" s="264"/>
      <c r="F168" s="264"/>
      <c r="G168" s="264"/>
      <c r="H168" s="264"/>
      <c r="I168" s="264"/>
      <c r="J168" s="264"/>
      <c r="K168" s="265"/>
    </row>
    <row r="169" spans="1:11" ht="39.950000000000003" customHeight="1" x14ac:dyDescent="0.15">
      <c r="A169" s="267"/>
      <c r="B169" s="268" t="str">
        <f>CONCATENATE(基礎情報入力!D48,基礎情報入力!D49,基礎情報入力!D50)</f>
        <v/>
      </c>
      <c r="C169" s="269"/>
      <c r="D169" s="269"/>
      <c r="E169" s="269"/>
      <c r="F169" s="269"/>
      <c r="G169" s="269"/>
      <c r="H169" s="269"/>
      <c r="I169" s="269"/>
      <c r="J169" s="269"/>
      <c r="K169" s="270"/>
    </row>
    <row r="170" spans="1:11" ht="30" customHeight="1" x14ac:dyDescent="0.15">
      <c r="A170" s="129" t="s">
        <v>21</v>
      </c>
      <c r="B170" s="271" t="str">
        <f>B169</f>
        <v/>
      </c>
      <c r="C170" s="272"/>
      <c r="D170" s="272"/>
      <c r="E170" s="272"/>
      <c r="F170" s="272"/>
      <c r="G170" s="272"/>
      <c r="H170" s="272"/>
      <c r="I170" s="272"/>
      <c r="J170" s="272"/>
      <c r="K170" s="273"/>
    </row>
    <row r="171" spans="1:11" x14ac:dyDescent="0.15">
      <c r="A171" s="90" t="s">
        <v>22</v>
      </c>
      <c r="B171" s="91"/>
      <c r="C171" s="91"/>
      <c r="D171" s="91"/>
      <c r="E171" s="91"/>
      <c r="F171" s="91"/>
      <c r="G171" s="91"/>
      <c r="H171" s="91"/>
      <c r="I171" s="91"/>
      <c r="J171" s="91"/>
      <c r="K171" s="126"/>
    </row>
    <row r="172" spans="1:11" x14ac:dyDescent="0.15">
      <c r="A172" s="90"/>
      <c r="B172" s="91"/>
      <c r="C172" s="91"/>
      <c r="D172" s="91"/>
      <c r="E172" s="91"/>
      <c r="F172" s="91"/>
      <c r="G172" s="91"/>
      <c r="H172" s="91"/>
      <c r="I172" s="91"/>
      <c r="J172" s="91"/>
      <c r="K172" s="126"/>
    </row>
    <row r="173" spans="1:11" ht="39.950000000000003" customHeight="1" x14ac:dyDescent="0.15">
      <c r="A173" s="129" t="s">
        <v>23</v>
      </c>
      <c r="B173" s="274"/>
      <c r="C173" s="275"/>
      <c r="D173" s="275"/>
      <c r="E173" s="275"/>
      <c r="F173" s="275"/>
      <c r="G173" s="275"/>
      <c r="H173" s="275"/>
      <c r="I173" s="275"/>
      <c r="J173" s="275"/>
      <c r="K173" s="276"/>
    </row>
    <row r="174" spans="1:11" ht="30" customHeight="1" x14ac:dyDescent="0.15">
      <c r="A174" s="130" t="s">
        <v>24</v>
      </c>
      <c r="B174" s="277" t="s">
        <v>37</v>
      </c>
      <c r="C174" s="278"/>
      <c r="D174" s="278"/>
      <c r="E174" s="278"/>
      <c r="F174" s="115" t="s">
        <v>40</v>
      </c>
      <c r="G174" s="131"/>
      <c r="H174" s="115" t="s">
        <v>38</v>
      </c>
      <c r="I174" s="131"/>
      <c r="J174" s="132" t="s">
        <v>39</v>
      </c>
      <c r="K174" s="133"/>
    </row>
    <row r="175" spans="1:11" ht="30" customHeight="1" x14ac:dyDescent="0.15">
      <c r="A175" s="130" t="s">
        <v>25</v>
      </c>
      <c r="B175" s="279">
        <f>基礎情報入力!D51</f>
        <v>0</v>
      </c>
      <c r="C175" s="280"/>
      <c r="D175" s="134" t="s">
        <v>26</v>
      </c>
      <c r="E175" s="134"/>
      <c r="F175" s="134"/>
      <c r="G175" s="134"/>
      <c r="H175" s="134"/>
      <c r="I175" s="134"/>
      <c r="J175" s="134"/>
      <c r="K175" s="135"/>
    </row>
    <row r="176" spans="1:11" ht="30" customHeight="1" x14ac:dyDescent="0.15">
      <c r="A176" s="128" t="s">
        <v>35</v>
      </c>
      <c r="B176" s="258" t="s">
        <v>44</v>
      </c>
      <c r="C176" s="259"/>
      <c r="D176" s="134" t="s">
        <v>27</v>
      </c>
      <c r="E176" s="134"/>
      <c r="F176" s="134"/>
      <c r="G176" s="134"/>
      <c r="H176" s="134"/>
      <c r="I176" s="134"/>
      <c r="J176" s="134"/>
      <c r="K176" s="135"/>
    </row>
    <row r="177" spans="1:12" x14ac:dyDescent="0.15">
      <c r="A177" s="90"/>
      <c r="B177" s="91"/>
      <c r="C177" s="91"/>
      <c r="D177" s="91"/>
      <c r="E177" s="91"/>
      <c r="F177" s="91"/>
      <c r="G177" s="91"/>
      <c r="H177" s="91"/>
      <c r="I177" s="91"/>
      <c r="J177" s="91"/>
      <c r="K177" s="126"/>
    </row>
    <row r="178" spans="1:12" x14ac:dyDescent="0.15">
      <c r="A178" s="90" t="s">
        <v>28</v>
      </c>
      <c r="B178" s="91"/>
      <c r="C178" s="91"/>
      <c r="D178" s="91"/>
      <c r="E178" s="91"/>
      <c r="F178" s="91"/>
      <c r="G178" s="91"/>
      <c r="H178" s="91"/>
      <c r="I178" s="91"/>
      <c r="J178" s="91"/>
      <c r="K178" s="126"/>
    </row>
    <row r="179" spans="1:12" ht="20.100000000000001" customHeight="1" x14ac:dyDescent="0.15">
      <c r="A179" s="260" t="s">
        <v>29</v>
      </c>
      <c r="B179" s="260"/>
      <c r="C179" s="260"/>
      <c r="D179" s="260"/>
      <c r="E179" s="260" t="s">
        <v>216</v>
      </c>
      <c r="F179" s="260"/>
      <c r="G179" s="260"/>
      <c r="H179" s="260"/>
      <c r="I179" s="260" t="s">
        <v>43</v>
      </c>
      <c r="J179" s="260"/>
      <c r="K179" s="260"/>
    </row>
    <row r="180" spans="1:12" ht="30" customHeight="1" x14ac:dyDescent="0.15">
      <c r="A180" s="253" t="s">
        <v>30</v>
      </c>
      <c r="B180" s="253"/>
      <c r="C180" s="253"/>
      <c r="D180" s="253"/>
      <c r="E180" s="254">
        <f>'様式3-1-1 ｲ（診断・要緊急安全確認)'!D16</f>
        <v>0</v>
      </c>
      <c r="F180" s="255"/>
      <c r="G180" s="256"/>
      <c r="H180" s="136" t="s">
        <v>41</v>
      </c>
      <c r="I180" s="257"/>
      <c r="J180" s="257"/>
      <c r="K180" s="257"/>
    </row>
    <row r="181" spans="1:12" ht="30" customHeight="1" x14ac:dyDescent="0.15">
      <c r="A181" s="253" t="s">
        <v>31</v>
      </c>
      <c r="B181" s="253"/>
      <c r="C181" s="253"/>
      <c r="D181" s="253"/>
      <c r="E181" s="254">
        <f>'様式3-1-1 ｲ（診断・要緊急安全確認)'!C16</f>
        <v>0</v>
      </c>
      <c r="F181" s="255"/>
      <c r="G181" s="256"/>
      <c r="H181" s="136" t="s">
        <v>41</v>
      </c>
      <c r="I181" s="257"/>
      <c r="J181" s="257"/>
      <c r="K181" s="257"/>
    </row>
    <row r="182" spans="1:12" ht="30" customHeight="1" x14ac:dyDescent="0.15">
      <c r="A182" s="253" t="s">
        <v>81</v>
      </c>
      <c r="B182" s="253"/>
      <c r="C182" s="253"/>
      <c r="D182" s="253"/>
      <c r="E182" s="254">
        <f>'様式3-1-1 ｲ（診断・要緊急安全確認)'!F16</f>
        <v>0</v>
      </c>
      <c r="F182" s="255"/>
      <c r="G182" s="256"/>
      <c r="H182" s="136" t="s">
        <v>41</v>
      </c>
      <c r="I182" s="257"/>
      <c r="J182" s="257"/>
      <c r="K182" s="257"/>
    </row>
    <row r="183" spans="1:12" ht="30" customHeight="1" x14ac:dyDescent="0.15">
      <c r="A183" s="253" t="s">
        <v>32</v>
      </c>
      <c r="B183" s="253"/>
      <c r="C183" s="253"/>
      <c r="D183" s="253"/>
      <c r="E183" s="254" t="str">
        <f>'様式3-1-1 ｲ（診断・要緊急安全確認)'!V16</f>
        <v/>
      </c>
      <c r="F183" s="255"/>
      <c r="G183" s="256"/>
      <c r="H183" s="136" t="s">
        <v>41</v>
      </c>
      <c r="I183" s="257"/>
      <c r="J183" s="257"/>
      <c r="K183" s="257"/>
    </row>
    <row r="184" spans="1:12" x14ac:dyDescent="0.15">
      <c r="A184" s="90" t="s">
        <v>33</v>
      </c>
      <c r="B184" s="91"/>
      <c r="C184" s="91"/>
      <c r="D184" s="91"/>
      <c r="E184" s="91"/>
      <c r="F184" s="91"/>
      <c r="G184" s="91"/>
      <c r="H184" s="91"/>
      <c r="I184" s="91"/>
      <c r="J184" s="91"/>
      <c r="K184" s="126"/>
    </row>
    <row r="185" spans="1:12" x14ac:dyDescent="0.15">
      <c r="A185" s="90"/>
      <c r="B185" s="91"/>
      <c r="C185" s="91"/>
      <c r="D185" s="91"/>
      <c r="E185" s="91"/>
      <c r="F185" s="91"/>
      <c r="G185" s="91"/>
      <c r="H185" s="91"/>
      <c r="I185" s="91"/>
      <c r="J185" s="91"/>
      <c r="K185" s="126"/>
    </row>
    <row r="186" spans="1:12" x14ac:dyDescent="0.15">
      <c r="A186" s="90" t="s">
        <v>345</v>
      </c>
      <c r="B186" s="91"/>
      <c r="C186" s="91"/>
      <c r="D186" s="91"/>
      <c r="E186" s="91"/>
      <c r="F186" s="91"/>
      <c r="G186" s="91"/>
      <c r="H186" s="91"/>
      <c r="I186" s="91"/>
      <c r="J186" s="91"/>
      <c r="K186" s="126"/>
    </row>
    <row r="187" spans="1:12" ht="30" customHeight="1" x14ac:dyDescent="0.15">
      <c r="A187" s="166" t="s">
        <v>346</v>
      </c>
      <c r="B187" s="245" t="s">
        <v>369</v>
      </c>
      <c r="C187" s="246"/>
      <c r="D187" s="247"/>
      <c r="E187" s="17" t="s">
        <v>54</v>
      </c>
      <c r="F187" s="91"/>
      <c r="G187" s="91"/>
      <c r="H187" s="91"/>
      <c r="I187" s="91"/>
      <c r="J187" s="91"/>
      <c r="K187" s="126"/>
      <c r="L187" s="169"/>
    </row>
    <row r="188" spans="1:12" ht="30" customHeight="1" x14ac:dyDescent="0.15">
      <c r="A188" s="166" t="s">
        <v>347</v>
      </c>
      <c r="B188" s="248" t="s">
        <v>370</v>
      </c>
      <c r="C188" s="249"/>
      <c r="D188" s="91" t="s">
        <v>54</v>
      </c>
      <c r="E188" s="17"/>
      <c r="F188" s="91"/>
      <c r="G188" s="91"/>
      <c r="H188" s="91"/>
      <c r="I188" s="91"/>
      <c r="J188" s="91"/>
      <c r="K188" s="126"/>
    </row>
    <row r="189" spans="1:12" x14ac:dyDescent="0.15">
      <c r="A189" s="250"/>
      <c r="B189" s="251"/>
      <c r="C189" s="251"/>
      <c r="D189" s="251"/>
      <c r="E189" s="251"/>
      <c r="F189" s="251"/>
      <c r="G189" s="251"/>
      <c r="H189" s="251"/>
      <c r="I189" s="251"/>
      <c r="J189" s="251"/>
      <c r="K189" s="252"/>
    </row>
    <row r="190" spans="1:12" x14ac:dyDescent="0.15">
      <c r="A190" s="90"/>
      <c r="B190" s="91"/>
      <c r="C190" s="91"/>
      <c r="D190" s="91"/>
      <c r="E190" s="91"/>
      <c r="F190" s="91"/>
      <c r="G190" s="91"/>
      <c r="H190" s="91"/>
      <c r="I190" s="91"/>
      <c r="J190" s="91"/>
      <c r="K190" s="126"/>
    </row>
    <row r="191" spans="1:12" x14ac:dyDescent="0.15">
      <c r="A191" s="122" t="s">
        <v>124</v>
      </c>
      <c r="B191" s="123"/>
      <c r="C191" s="123"/>
      <c r="D191" s="123"/>
      <c r="E191" s="123"/>
      <c r="F191" s="123"/>
      <c r="G191" s="123"/>
      <c r="H191" s="123"/>
      <c r="I191" s="123"/>
      <c r="J191" s="123"/>
      <c r="K191" s="124"/>
    </row>
    <row r="192" spans="1:12" x14ac:dyDescent="0.15">
      <c r="A192" s="90"/>
      <c r="B192" s="91"/>
      <c r="C192" s="91"/>
      <c r="D192" s="91"/>
      <c r="E192" s="91"/>
      <c r="F192" s="91"/>
      <c r="G192" s="91"/>
      <c r="H192" s="91"/>
      <c r="I192" s="91"/>
      <c r="J192" s="91"/>
      <c r="K192" s="126"/>
    </row>
    <row r="193" spans="1:11" x14ac:dyDescent="0.15">
      <c r="A193" s="90"/>
      <c r="B193" s="91"/>
      <c r="C193" s="91"/>
      <c r="D193" s="91"/>
      <c r="E193" s="91"/>
      <c r="F193" s="91"/>
      <c r="G193" s="91"/>
      <c r="H193" s="91"/>
      <c r="I193" s="91"/>
      <c r="J193" s="91"/>
      <c r="K193" s="126"/>
    </row>
    <row r="194" spans="1:11" x14ac:dyDescent="0.15">
      <c r="A194" s="90"/>
      <c r="B194" s="91"/>
      <c r="C194" s="91"/>
      <c r="D194" s="91"/>
      <c r="E194" s="91"/>
      <c r="F194" s="91"/>
      <c r="G194" s="91"/>
      <c r="H194" s="91"/>
      <c r="I194" s="91"/>
      <c r="J194" s="91"/>
      <c r="K194" s="126"/>
    </row>
    <row r="195" spans="1:11" ht="18.75" x14ac:dyDescent="0.15">
      <c r="A195" s="281" t="s">
        <v>16</v>
      </c>
      <c r="B195" s="282"/>
      <c r="C195" s="282"/>
      <c r="D195" s="282"/>
      <c r="E195" s="282"/>
      <c r="F195" s="282"/>
      <c r="G195" s="282"/>
      <c r="H195" s="282"/>
      <c r="I195" s="282"/>
      <c r="J195" s="282"/>
      <c r="K195" s="283"/>
    </row>
    <row r="196" spans="1:11" ht="18.75" x14ac:dyDescent="0.15">
      <c r="A196" s="127"/>
      <c r="B196" s="91"/>
      <c r="C196" s="91"/>
      <c r="D196" s="91"/>
      <c r="E196" s="91"/>
      <c r="F196" s="91"/>
      <c r="G196" s="91"/>
      <c r="H196" s="91"/>
      <c r="I196" s="91"/>
      <c r="J196" s="91"/>
      <c r="K196" s="126"/>
    </row>
    <row r="197" spans="1:11" x14ac:dyDescent="0.15">
      <c r="A197" s="90"/>
      <c r="B197" s="91"/>
      <c r="C197" s="91"/>
      <c r="D197" s="91"/>
      <c r="E197" s="91"/>
      <c r="F197" s="91"/>
      <c r="G197" s="91"/>
      <c r="H197" s="91"/>
      <c r="I197" s="91"/>
      <c r="J197" s="91"/>
      <c r="K197" s="126"/>
    </row>
    <row r="198" spans="1:11" x14ac:dyDescent="0.15">
      <c r="A198" s="90" t="s">
        <v>36</v>
      </c>
      <c r="B198" s="91"/>
      <c r="C198" s="91"/>
      <c r="D198" s="91"/>
      <c r="E198" s="91"/>
      <c r="F198" s="91"/>
      <c r="G198" s="91"/>
      <c r="H198" s="91"/>
      <c r="I198" s="91"/>
      <c r="J198" s="91"/>
      <c r="K198" s="126"/>
    </row>
    <row r="199" spans="1:11" ht="30" customHeight="1" x14ac:dyDescent="0.15">
      <c r="A199" s="128" t="s">
        <v>17</v>
      </c>
      <c r="B199" s="284" t="str">
        <f>CONCATENATE(基礎情報入力!D4,"　　",基礎情報入力!D5)</f>
        <v>　　</v>
      </c>
      <c r="C199" s="285"/>
      <c r="D199" s="285"/>
      <c r="E199" s="285"/>
      <c r="F199" s="285"/>
      <c r="G199" s="285"/>
      <c r="H199" s="285"/>
      <c r="I199" s="285"/>
      <c r="J199" s="285"/>
      <c r="K199" s="286"/>
    </row>
    <row r="200" spans="1:11" x14ac:dyDescent="0.15">
      <c r="A200" s="90"/>
      <c r="B200" s="91"/>
      <c r="C200" s="91"/>
      <c r="D200" s="91"/>
      <c r="E200" s="91"/>
      <c r="F200" s="91"/>
      <c r="G200" s="91"/>
      <c r="H200" s="91"/>
      <c r="I200" s="91"/>
      <c r="J200" s="91"/>
      <c r="K200" s="126"/>
    </row>
    <row r="201" spans="1:11" x14ac:dyDescent="0.15">
      <c r="A201" s="90" t="s">
        <v>215</v>
      </c>
      <c r="B201" s="91"/>
      <c r="C201" s="91"/>
      <c r="D201" s="91"/>
      <c r="E201" s="91"/>
      <c r="F201" s="91"/>
      <c r="G201" s="91"/>
      <c r="H201" s="91"/>
      <c r="I201" s="91"/>
      <c r="J201" s="91"/>
      <c r="K201" s="126"/>
    </row>
    <row r="202" spans="1:11" ht="30" customHeight="1" x14ac:dyDescent="0.15">
      <c r="A202" s="261"/>
      <c r="B202" s="262"/>
      <c r="C202" s="91" t="s">
        <v>20</v>
      </c>
      <c r="D202" s="91"/>
      <c r="E202" s="91"/>
      <c r="F202" s="91"/>
      <c r="G202" s="91"/>
      <c r="H202" s="91"/>
      <c r="I202" s="91"/>
      <c r="J202" s="91"/>
      <c r="K202" s="126"/>
    </row>
    <row r="203" spans="1:11" x14ac:dyDescent="0.15">
      <c r="A203" s="90"/>
      <c r="B203" s="91"/>
      <c r="C203" s="91"/>
      <c r="D203" s="91"/>
      <c r="E203" s="91"/>
      <c r="F203" s="91"/>
      <c r="G203" s="91"/>
      <c r="H203" s="91"/>
      <c r="I203" s="91"/>
      <c r="J203" s="91"/>
      <c r="K203" s="126"/>
    </row>
    <row r="204" spans="1:11" x14ac:dyDescent="0.15">
      <c r="A204" s="90" t="s">
        <v>18</v>
      </c>
      <c r="B204" s="91"/>
      <c r="C204" s="91"/>
      <c r="D204" s="91"/>
      <c r="E204" s="91"/>
      <c r="F204" s="91"/>
      <c r="G204" s="91"/>
      <c r="H204" s="91"/>
      <c r="I204" s="91"/>
      <c r="J204" s="91"/>
      <c r="K204" s="126"/>
    </row>
    <row r="205" spans="1:11" ht="30" customHeight="1" x14ac:dyDescent="0.15">
      <c r="A205" s="129" t="s">
        <v>19</v>
      </c>
      <c r="B205" s="263">
        <f>基礎情報入力!D55</f>
        <v>0</v>
      </c>
      <c r="C205" s="264"/>
      <c r="D205" s="264"/>
      <c r="E205" s="264"/>
      <c r="F205" s="264"/>
      <c r="G205" s="264"/>
      <c r="H205" s="264"/>
      <c r="I205" s="264"/>
      <c r="J205" s="264"/>
      <c r="K205" s="265"/>
    </row>
    <row r="206" spans="1:11" ht="24.95" customHeight="1" x14ac:dyDescent="0.15">
      <c r="A206" s="266" t="s">
        <v>34</v>
      </c>
      <c r="B206" s="263">
        <f>基礎情報入力!D56</f>
        <v>0</v>
      </c>
      <c r="C206" s="264"/>
      <c r="D206" s="264"/>
      <c r="E206" s="264"/>
      <c r="F206" s="264"/>
      <c r="G206" s="264"/>
      <c r="H206" s="264"/>
      <c r="I206" s="264"/>
      <c r="J206" s="264"/>
      <c r="K206" s="265"/>
    </row>
    <row r="207" spans="1:11" ht="39.950000000000003" customHeight="1" x14ac:dyDescent="0.15">
      <c r="A207" s="267"/>
      <c r="B207" s="268" t="str">
        <f>CONCATENATE(基礎情報入力!D57,基礎情報入力!D58,基礎情報入力!D59)</f>
        <v/>
      </c>
      <c r="C207" s="269"/>
      <c r="D207" s="269"/>
      <c r="E207" s="269"/>
      <c r="F207" s="269"/>
      <c r="G207" s="269"/>
      <c r="H207" s="269"/>
      <c r="I207" s="269"/>
      <c r="J207" s="269"/>
      <c r="K207" s="270"/>
    </row>
    <row r="208" spans="1:11" ht="30" customHeight="1" x14ac:dyDescent="0.15">
      <c r="A208" s="129" t="s">
        <v>21</v>
      </c>
      <c r="B208" s="271" t="str">
        <f>B207</f>
        <v/>
      </c>
      <c r="C208" s="272"/>
      <c r="D208" s="272"/>
      <c r="E208" s="272"/>
      <c r="F208" s="272"/>
      <c r="G208" s="272"/>
      <c r="H208" s="272"/>
      <c r="I208" s="272"/>
      <c r="J208" s="272"/>
      <c r="K208" s="273"/>
    </row>
    <row r="209" spans="1:11" x14ac:dyDescent="0.15">
      <c r="A209" s="90" t="s">
        <v>22</v>
      </c>
      <c r="B209" s="91"/>
      <c r="C209" s="91"/>
      <c r="D209" s="91"/>
      <c r="E209" s="91"/>
      <c r="F209" s="91"/>
      <c r="G209" s="91"/>
      <c r="H209" s="91"/>
      <c r="I209" s="91"/>
      <c r="J209" s="91"/>
      <c r="K209" s="126"/>
    </row>
    <row r="210" spans="1:11" x14ac:dyDescent="0.15">
      <c r="A210" s="90"/>
      <c r="B210" s="91"/>
      <c r="C210" s="91"/>
      <c r="D210" s="91"/>
      <c r="E210" s="91"/>
      <c r="F210" s="91"/>
      <c r="G210" s="91"/>
      <c r="H210" s="91"/>
      <c r="I210" s="91"/>
      <c r="J210" s="91"/>
      <c r="K210" s="126"/>
    </row>
    <row r="211" spans="1:11" ht="39.950000000000003" customHeight="1" x14ac:dyDescent="0.15">
      <c r="A211" s="129" t="s">
        <v>23</v>
      </c>
      <c r="B211" s="274"/>
      <c r="C211" s="275"/>
      <c r="D211" s="275"/>
      <c r="E211" s="275"/>
      <c r="F211" s="275"/>
      <c r="G211" s="275"/>
      <c r="H211" s="275"/>
      <c r="I211" s="275"/>
      <c r="J211" s="275"/>
      <c r="K211" s="276"/>
    </row>
    <row r="212" spans="1:11" ht="30" customHeight="1" x14ac:dyDescent="0.15">
      <c r="A212" s="130" t="s">
        <v>24</v>
      </c>
      <c r="B212" s="277" t="s">
        <v>37</v>
      </c>
      <c r="C212" s="278"/>
      <c r="D212" s="278"/>
      <c r="E212" s="278"/>
      <c r="F212" s="115" t="s">
        <v>40</v>
      </c>
      <c r="G212" s="131"/>
      <c r="H212" s="115" t="s">
        <v>38</v>
      </c>
      <c r="I212" s="131"/>
      <c r="J212" s="132" t="s">
        <v>39</v>
      </c>
      <c r="K212" s="133"/>
    </row>
    <row r="213" spans="1:11" ht="30" customHeight="1" x14ac:dyDescent="0.15">
      <c r="A213" s="130" t="s">
        <v>25</v>
      </c>
      <c r="B213" s="279">
        <f>基礎情報入力!D60</f>
        <v>0</v>
      </c>
      <c r="C213" s="280"/>
      <c r="D213" s="134" t="s">
        <v>26</v>
      </c>
      <c r="E213" s="134"/>
      <c r="F213" s="134"/>
      <c r="G213" s="134"/>
      <c r="H213" s="134"/>
      <c r="I213" s="134"/>
      <c r="J213" s="134"/>
      <c r="K213" s="135"/>
    </row>
    <row r="214" spans="1:11" ht="30" customHeight="1" x14ac:dyDescent="0.15">
      <c r="A214" s="128" t="s">
        <v>35</v>
      </c>
      <c r="B214" s="258" t="s">
        <v>44</v>
      </c>
      <c r="C214" s="259"/>
      <c r="D214" s="134" t="s">
        <v>27</v>
      </c>
      <c r="E214" s="134"/>
      <c r="F214" s="134"/>
      <c r="G214" s="134"/>
      <c r="H214" s="134"/>
      <c r="I214" s="134"/>
      <c r="J214" s="134"/>
      <c r="K214" s="135"/>
    </row>
    <row r="215" spans="1:11" x14ac:dyDescent="0.15">
      <c r="A215" s="90"/>
      <c r="B215" s="91"/>
      <c r="C215" s="91"/>
      <c r="D215" s="91"/>
      <c r="E215" s="91"/>
      <c r="F215" s="91"/>
      <c r="G215" s="91"/>
      <c r="H215" s="91"/>
      <c r="I215" s="91"/>
      <c r="J215" s="91"/>
      <c r="K215" s="126"/>
    </row>
    <row r="216" spans="1:11" x14ac:dyDescent="0.15">
      <c r="A216" s="90" t="s">
        <v>28</v>
      </c>
      <c r="B216" s="91"/>
      <c r="C216" s="91"/>
      <c r="D216" s="91"/>
      <c r="E216" s="91"/>
      <c r="F216" s="91"/>
      <c r="G216" s="91"/>
      <c r="H216" s="91"/>
      <c r="I216" s="91"/>
      <c r="J216" s="91"/>
      <c r="K216" s="126"/>
    </row>
    <row r="217" spans="1:11" ht="20.100000000000001" customHeight="1" x14ac:dyDescent="0.15">
      <c r="A217" s="260" t="s">
        <v>29</v>
      </c>
      <c r="B217" s="260"/>
      <c r="C217" s="260"/>
      <c r="D217" s="260"/>
      <c r="E217" s="260" t="s">
        <v>216</v>
      </c>
      <c r="F217" s="260"/>
      <c r="G217" s="260"/>
      <c r="H217" s="260"/>
      <c r="I217" s="260" t="s">
        <v>43</v>
      </c>
      <c r="J217" s="260"/>
      <c r="K217" s="260"/>
    </row>
    <row r="218" spans="1:11" ht="30" customHeight="1" x14ac:dyDescent="0.15">
      <c r="A218" s="253" t="s">
        <v>30</v>
      </c>
      <c r="B218" s="253"/>
      <c r="C218" s="253"/>
      <c r="D218" s="253"/>
      <c r="E218" s="254">
        <f>'様式3-1-1 ｲ（診断・要緊急安全確認)'!D18</f>
        <v>0</v>
      </c>
      <c r="F218" s="255"/>
      <c r="G218" s="256"/>
      <c r="H218" s="136" t="s">
        <v>41</v>
      </c>
      <c r="I218" s="257"/>
      <c r="J218" s="257"/>
      <c r="K218" s="257"/>
    </row>
    <row r="219" spans="1:11" ht="30" customHeight="1" x14ac:dyDescent="0.15">
      <c r="A219" s="253" t="s">
        <v>31</v>
      </c>
      <c r="B219" s="253"/>
      <c r="C219" s="253"/>
      <c r="D219" s="253"/>
      <c r="E219" s="254">
        <f>'様式3-1-1 ｲ（診断・要緊急安全確認)'!C18</f>
        <v>0</v>
      </c>
      <c r="F219" s="255"/>
      <c r="G219" s="256"/>
      <c r="H219" s="136" t="s">
        <v>41</v>
      </c>
      <c r="I219" s="257"/>
      <c r="J219" s="257"/>
      <c r="K219" s="257"/>
    </row>
    <row r="220" spans="1:11" ht="30" customHeight="1" x14ac:dyDescent="0.15">
      <c r="A220" s="253" t="s">
        <v>81</v>
      </c>
      <c r="B220" s="253"/>
      <c r="C220" s="253"/>
      <c r="D220" s="253"/>
      <c r="E220" s="254">
        <f>'様式3-1-1 ｲ（診断・要緊急安全確認)'!F18</f>
        <v>0</v>
      </c>
      <c r="F220" s="255"/>
      <c r="G220" s="256"/>
      <c r="H220" s="136" t="s">
        <v>41</v>
      </c>
      <c r="I220" s="257"/>
      <c r="J220" s="257"/>
      <c r="K220" s="257"/>
    </row>
    <row r="221" spans="1:11" ht="30" customHeight="1" x14ac:dyDescent="0.15">
      <c r="A221" s="253" t="s">
        <v>32</v>
      </c>
      <c r="B221" s="253"/>
      <c r="C221" s="253"/>
      <c r="D221" s="253"/>
      <c r="E221" s="254" t="str">
        <f>'様式3-1-1 ｲ（診断・要緊急安全確認)'!V18</f>
        <v/>
      </c>
      <c r="F221" s="255"/>
      <c r="G221" s="256"/>
      <c r="H221" s="136" t="s">
        <v>41</v>
      </c>
      <c r="I221" s="257"/>
      <c r="J221" s="257"/>
      <c r="K221" s="257"/>
    </row>
    <row r="222" spans="1:11" x14ac:dyDescent="0.15">
      <c r="A222" s="90" t="s">
        <v>33</v>
      </c>
      <c r="B222" s="91"/>
      <c r="C222" s="91"/>
      <c r="D222" s="91"/>
      <c r="E222" s="91"/>
      <c r="F222" s="91"/>
      <c r="G222" s="91"/>
      <c r="H222" s="91"/>
      <c r="I222" s="91"/>
      <c r="J222" s="91"/>
      <c r="K222" s="126"/>
    </row>
    <row r="223" spans="1:11" x14ac:dyDescent="0.15">
      <c r="A223" s="90"/>
      <c r="B223" s="91"/>
      <c r="C223" s="91"/>
      <c r="D223" s="91"/>
      <c r="E223" s="91"/>
      <c r="F223" s="91"/>
      <c r="G223" s="91"/>
      <c r="H223" s="91"/>
      <c r="I223" s="91"/>
      <c r="J223" s="91"/>
      <c r="K223" s="126"/>
    </row>
    <row r="224" spans="1:11" x14ac:dyDescent="0.15">
      <c r="A224" s="90" t="s">
        <v>345</v>
      </c>
      <c r="B224" s="91"/>
      <c r="C224" s="91"/>
      <c r="D224" s="91"/>
      <c r="E224" s="91"/>
      <c r="F224" s="91"/>
      <c r="G224" s="91"/>
      <c r="H224" s="91"/>
      <c r="I224" s="91"/>
      <c r="J224" s="91"/>
      <c r="K224" s="126"/>
    </row>
    <row r="225" spans="1:12" ht="30" customHeight="1" x14ac:dyDescent="0.15">
      <c r="A225" s="166" t="s">
        <v>346</v>
      </c>
      <c r="B225" s="245" t="s">
        <v>369</v>
      </c>
      <c r="C225" s="246"/>
      <c r="D225" s="247"/>
      <c r="E225" s="17" t="s">
        <v>54</v>
      </c>
      <c r="F225" s="91"/>
      <c r="G225" s="91"/>
      <c r="H225" s="91"/>
      <c r="I225" s="91"/>
      <c r="J225" s="91"/>
      <c r="K225" s="126"/>
      <c r="L225" s="169"/>
    </row>
    <row r="226" spans="1:12" ht="30" customHeight="1" x14ac:dyDescent="0.15">
      <c r="A226" s="166" t="s">
        <v>347</v>
      </c>
      <c r="B226" s="248" t="s">
        <v>370</v>
      </c>
      <c r="C226" s="249"/>
      <c r="D226" s="91" t="s">
        <v>54</v>
      </c>
      <c r="E226" s="17"/>
      <c r="F226" s="91"/>
      <c r="G226" s="91"/>
      <c r="H226" s="91"/>
      <c r="I226" s="91"/>
      <c r="J226" s="91"/>
      <c r="K226" s="126"/>
    </row>
    <row r="227" spans="1:12" x14ac:dyDescent="0.15">
      <c r="A227" s="250"/>
      <c r="B227" s="251"/>
      <c r="C227" s="251"/>
      <c r="D227" s="251"/>
      <c r="E227" s="251"/>
      <c r="F227" s="251"/>
      <c r="G227" s="251"/>
      <c r="H227" s="251"/>
      <c r="I227" s="251"/>
      <c r="J227" s="251"/>
      <c r="K227" s="252"/>
    </row>
    <row r="229" spans="1:12" x14ac:dyDescent="0.15">
      <c r="A229" s="122" t="s">
        <v>124</v>
      </c>
      <c r="B229" s="123"/>
      <c r="C229" s="123"/>
      <c r="D229" s="123"/>
      <c r="E229" s="123"/>
      <c r="F229" s="123"/>
      <c r="G229" s="123"/>
      <c r="H229" s="123"/>
      <c r="I229" s="123"/>
      <c r="J229" s="123"/>
      <c r="K229" s="124"/>
    </row>
    <row r="230" spans="1:12" x14ac:dyDescent="0.15">
      <c r="A230" s="90"/>
      <c r="B230" s="91"/>
      <c r="C230" s="91"/>
      <c r="D230" s="91"/>
      <c r="E230" s="91"/>
      <c r="F230" s="91"/>
      <c r="G230" s="91"/>
      <c r="H230" s="91"/>
      <c r="I230" s="91"/>
      <c r="J230" s="91"/>
      <c r="K230" s="126"/>
    </row>
    <row r="231" spans="1:12" x14ac:dyDescent="0.15">
      <c r="A231" s="90"/>
      <c r="B231" s="91"/>
      <c r="C231" s="91"/>
      <c r="D231" s="91"/>
      <c r="E231" s="91"/>
      <c r="F231" s="91"/>
      <c r="G231" s="91"/>
      <c r="H231" s="91"/>
      <c r="I231" s="91"/>
      <c r="J231" s="91"/>
      <c r="K231" s="126"/>
    </row>
    <row r="232" spans="1:12" x14ac:dyDescent="0.15">
      <c r="A232" s="90"/>
      <c r="B232" s="91"/>
      <c r="C232" s="91"/>
      <c r="D232" s="91"/>
      <c r="E232" s="91"/>
      <c r="F232" s="91"/>
      <c r="G232" s="91"/>
      <c r="H232" s="91"/>
      <c r="I232" s="91"/>
      <c r="J232" s="91"/>
      <c r="K232" s="126"/>
    </row>
    <row r="233" spans="1:12" ht="18.75" x14ac:dyDescent="0.15">
      <c r="A233" s="281" t="s">
        <v>16</v>
      </c>
      <c r="B233" s="282"/>
      <c r="C233" s="282"/>
      <c r="D233" s="282"/>
      <c r="E233" s="282"/>
      <c r="F233" s="282"/>
      <c r="G233" s="282"/>
      <c r="H233" s="282"/>
      <c r="I233" s="282"/>
      <c r="J233" s="282"/>
      <c r="K233" s="283"/>
    </row>
    <row r="234" spans="1:12" ht="18.75" x14ac:dyDescent="0.15">
      <c r="A234" s="127"/>
      <c r="B234" s="91"/>
      <c r="C234" s="91"/>
      <c r="D234" s="91"/>
      <c r="E234" s="91"/>
      <c r="F234" s="91"/>
      <c r="G234" s="91"/>
      <c r="H234" s="91"/>
      <c r="I234" s="91"/>
      <c r="J234" s="91"/>
      <c r="K234" s="126"/>
    </row>
    <row r="235" spans="1:12" x14ac:dyDescent="0.15">
      <c r="A235" s="90"/>
      <c r="B235" s="91"/>
      <c r="C235" s="91"/>
      <c r="D235" s="91"/>
      <c r="E235" s="91"/>
      <c r="F235" s="91"/>
      <c r="G235" s="91"/>
      <c r="H235" s="91"/>
      <c r="I235" s="91"/>
      <c r="J235" s="91"/>
      <c r="K235" s="126"/>
    </row>
    <row r="236" spans="1:12" x14ac:dyDescent="0.15">
      <c r="A236" s="90" t="s">
        <v>36</v>
      </c>
      <c r="B236" s="91"/>
      <c r="C236" s="91"/>
      <c r="D236" s="91"/>
      <c r="E236" s="91"/>
      <c r="F236" s="91"/>
      <c r="G236" s="91"/>
      <c r="H236" s="91"/>
      <c r="I236" s="91"/>
      <c r="J236" s="91"/>
      <c r="K236" s="126"/>
    </row>
    <row r="237" spans="1:12" ht="30" customHeight="1" x14ac:dyDescent="0.15">
      <c r="A237" s="128" t="s">
        <v>17</v>
      </c>
      <c r="B237" s="284" t="str">
        <f>CONCATENATE(基礎情報入力!D4,"　　",基礎情報入力!D5)</f>
        <v>　　</v>
      </c>
      <c r="C237" s="285"/>
      <c r="D237" s="285"/>
      <c r="E237" s="285"/>
      <c r="F237" s="285"/>
      <c r="G237" s="285"/>
      <c r="H237" s="285"/>
      <c r="I237" s="285"/>
      <c r="J237" s="285"/>
      <c r="K237" s="286"/>
    </row>
    <row r="238" spans="1:12" x14ac:dyDescent="0.15">
      <c r="A238" s="90"/>
      <c r="B238" s="91"/>
      <c r="C238" s="91"/>
      <c r="D238" s="91"/>
      <c r="E238" s="91"/>
      <c r="F238" s="91"/>
      <c r="G238" s="91"/>
      <c r="H238" s="91"/>
      <c r="I238" s="91"/>
      <c r="J238" s="91"/>
      <c r="K238" s="126"/>
    </row>
    <row r="239" spans="1:12" x14ac:dyDescent="0.15">
      <c r="A239" s="90" t="s">
        <v>215</v>
      </c>
      <c r="B239" s="91"/>
      <c r="C239" s="91"/>
      <c r="D239" s="91"/>
      <c r="E239" s="91"/>
      <c r="F239" s="91"/>
      <c r="G239" s="91"/>
      <c r="H239" s="91"/>
      <c r="I239" s="91"/>
      <c r="J239" s="91"/>
      <c r="K239" s="126"/>
    </row>
    <row r="240" spans="1:12" ht="30" customHeight="1" x14ac:dyDescent="0.15">
      <c r="A240" s="261"/>
      <c r="B240" s="262"/>
      <c r="C240" s="91" t="s">
        <v>20</v>
      </c>
      <c r="D240" s="91"/>
      <c r="E240" s="91"/>
      <c r="F240" s="91"/>
      <c r="G240" s="91"/>
      <c r="H240" s="91"/>
      <c r="I240" s="91"/>
      <c r="J240" s="91"/>
      <c r="K240" s="126"/>
    </row>
    <row r="241" spans="1:11" x14ac:dyDescent="0.15">
      <c r="A241" s="90"/>
      <c r="B241" s="91"/>
      <c r="C241" s="91"/>
      <c r="D241" s="91"/>
      <c r="E241" s="91"/>
      <c r="F241" s="91"/>
      <c r="G241" s="91"/>
      <c r="H241" s="91"/>
      <c r="I241" s="91"/>
      <c r="J241" s="91"/>
      <c r="K241" s="126"/>
    </row>
    <row r="242" spans="1:11" x14ac:dyDescent="0.15">
      <c r="A242" s="90" t="s">
        <v>18</v>
      </c>
      <c r="B242" s="91"/>
      <c r="C242" s="91"/>
      <c r="D242" s="91"/>
      <c r="E242" s="91"/>
      <c r="F242" s="91"/>
      <c r="G242" s="91"/>
      <c r="H242" s="91"/>
      <c r="I242" s="91"/>
      <c r="J242" s="91"/>
      <c r="K242" s="126"/>
    </row>
    <row r="243" spans="1:11" ht="30" customHeight="1" x14ac:dyDescent="0.15">
      <c r="A243" s="129" t="s">
        <v>19</v>
      </c>
      <c r="B243" s="263">
        <f>基礎情報入力!D64</f>
        <v>0</v>
      </c>
      <c r="C243" s="264"/>
      <c r="D243" s="264"/>
      <c r="E243" s="264"/>
      <c r="F243" s="264"/>
      <c r="G243" s="264"/>
      <c r="H243" s="264"/>
      <c r="I243" s="264"/>
      <c r="J243" s="264"/>
      <c r="K243" s="265"/>
    </row>
    <row r="244" spans="1:11" ht="24.95" customHeight="1" x14ac:dyDescent="0.15">
      <c r="A244" s="266" t="s">
        <v>34</v>
      </c>
      <c r="B244" s="263">
        <f>基礎情報入力!D65</f>
        <v>0</v>
      </c>
      <c r="C244" s="264"/>
      <c r="D244" s="264"/>
      <c r="E244" s="264"/>
      <c r="F244" s="264"/>
      <c r="G244" s="264"/>
      <c r="H244" s="264"/>
      <c r="I244" s="264"/>
      <c r="J244" s="264"/>
      <c r="K244" s="265"/>
    </row>
    <row r="245" spans="1:11" ht="39.950000000000003" customHeight="1" x14ac:dyDescent="0.15">
      <c r="A245" s="267"/>
      <c r="B245" s="268" t="str">
        <f>CONCATENATE(基礎情報入力!D66,基礎情報入力!D67,基礎情報入力!D68)</f>
        <v/>
      </c>
      <c r="C245" s="269"/>
      <c r="D245" s="269"/>
      <c r="E245" s="269"/>
      <c r="F245" s="269"/>
      <c r="G245" s="269"/>
      <c r="H245" s="269"/>
      <c r="I245" s="269"/>
      <c r="J245" s="269"/>
      <c r="K245" s="270"/>
    </row>
    <row r="246" spans="1:11" ht="30" customHeight="1" x14ac:dyDescent="0.15">
      <c r="A246" s="129" t="s">
        <v>21</v>
      </c>
      <c r="B246" s="271" t="str">
        <f>B245</f>
        <v/>
      </c>
      <c r="C246" s="272"/>
      <c r="D246" s="272"/>
      <c r="E246" s="272"/>
      <c r="F246" s="272"/>
      <c r="G246" s="272"/>
      <c r="H246" s="272"/>
      <c r="I246" s="272"/>
      <c r="J246" s="272"/>
      <c r="K246" s="273"/>
    </row>
    <row r="247" spans="1:11" x14ac:dyDescent="0.15">
      <c r="A247" s="90" t="s">
        <v>22</v>
      </c>
      <c r="B247" s="91"/>
      <c r="C247" s="91"/>
      <c r="D247" s="91"/>
      <c r="E247" s="91"/>
      <c r="F247" s="91"/>
      <c r="G247" s="91"/>
      <c r="H247" s="91"/>
      <c r="I247" s="91"/>
      <c r="J247" s="91"/>
      <c r="K247" s="126"/>
    </row>
    <row r="248" spans="1:11" x14ac:dyDescent="0.15">
      <c r="A248" s="90"/>
      <c r="B248" s="91"/>
      <c r="C248" s="91"/>
      <c r="D248" s="91"/>
      <c r="E248" s="91"/>
      <c r="F248" s="91"/>
      <c r="G248" s="91"/>
      <c r="H248" s="91"/>
      <c r="I248" s="91"/>
      <c r="J248" s="91"/>
      <c r="K248" s="126"/>
    </row>
    <row r="249" spans="1:11" ht="39.950000000000003" customHeight="1" x14ac:dyDescent="0.15">
      <c r="A249" s="129" t="s">
        <v>23</v>
      </c>
      <c r="B249" s="274"/>
      <c r="C249" s="275"/>
      <c r="D249" s="275"/>
      <c r="E249" s="275"/>
      <c r="F249" s="275"/>
      <c r="G249" s="275"/>
      <c r="H249" s="275"/>
      <c r="I249" s="275"/>
      <c r="J249" s="275"/>
      <c r="K249" s="276"/>
    </row>
    <row r="250" spans="1:11" ht="30" customHeight="1" x14ac:dyDescent="0.15">
      <c r="A250" s="130" t="s">
        <v>24</v>
      </c>
      <c r="B250" s="277" t="s">
        <v>37</v>
      </c>
      <c r="C250" s="278"/>
      <c r="D250" s="278"/>
      <c r="E250" s="278"/>
      <c r="F250" s="115" t="s">
        <v>40</v>
      </c>
      <c r="G250" s="131"/>
      <c r="H250" s="115" t="s">
        <v>38</v>
      </c>
      <c r="I250" s="131"/>
      <c r="J250" s="132" t="s">
        <v>39</v>
      </c>
      <c r="K250" s="133"/>
    </row>
    <row r="251" spans="1:11" ht="30" customHeight="1" x14ac:dyDescent="0.15">
      <c r="A251" s="130" t="s">
        <v>25</v>
      </c>
      <c r="B251" s="279">
        <f>基礎情報入力!D69</f>
        <v>0</v>
      </c>
      <c r="C251" s="280"/>
      <c r="D251" s="134" t="s">
        <v>26</v>
      </c>
      <c r="E251" s="134"/>
      <c r="F251" s="134"/>
      <c r="G251" s="134"/>
      <c r="H251" s="134"/>
      <c r="I251" s="134"/>
      <c r="J251" s="134"/>
      <c r="K251" s="135"/>
    </row>
    <row r="252" spans="1:11" ht="30" customHeight="1" x14ac:dyDescent="0.15">
      <c r="A252" s="128" t="s">
        <v>35</v>
      </c>
      <c r="B252" s="258" t="s">
        <v>44</v>
      </c>
      <c r="C252" s="259"/>
      <c r="D252" s="134" t="s">
        <v>27</v>
      </c>
      <c r="E252" s="134"/>
      <c r="F252" s="134"/>
      <c r="G252" s="134"/>
      <c r="H252" s="134"/>
      <c r="I252" s="134"/>
      <c r="J252" s="134"/>
      <c r="K252" s="135"/>
    </row>
    <row r="253" spans="1:11" x14ac:dyDescent="0.15">
      <c r="A253" s="90"/>
      <c r="B253" s="91"/>
      <c r="C253" s="91"/>
      <c r="D253" s="91"/>
      <c r="E253" s="91"/>
      <c r="F253" s="91"/>
      <c r="G253" s="91"/>
      <c r="H253" s="91"/>
      <c r="I253" s="91"/>
      <c r="J253" s="91"/>
      <c r="K253" s="126"/>
    </row>
    <row r="254" spans="1:11" x14ac:dyDescent="0.15">
      <c r="A254" s="90" t="s">
        <v>28</v>
      </c>
      <c r="B254" s="91"/>
      <c r="C254" s="91"/>
      <c r="D254" s="91"/>
      <c r="E254" s="91"/>
      <c r="F254" s="91"/>
      <c r="G254" s="91"/>
      <c r="H254" s="91"/>
      <c r="I254" s="91"/>
      <c r="J254" s="91"/>
      <c r="K254" s="126"/>
    </row>
    <row r="255" spans="1:11" ht="20.100000000000001" customHeight="1" x14ac:dyDescent="0.15">
      <c r="A255" s="260" t="s">
        <v>29</v>
      </c>
      <c r="B255" s="260"/>
      <c r="C255" s="260"/>
      <c r="D255" s="260"/>
      <c r="E255" s="260" t="s">
        <v>216</v>
      </c>
      <c r="F255" s="260"/>
      <c r="G255" s="260"/>
      <c r="H255" s="260"/>
      <c r="I255" s="260" t="s">
        <v>43</v>
      </c>
      <c r="J255" s="260"/>
      <c r="K255" s="260"/>
    </row>
    <row r="256" spans="1:11" ht="30" customHeight="1" x14ac:dyDescent="0.15">
      <c r="A256" s="253" t="s">
        <v>30</v>
      </c>
      <c r="B256" s="253"/>
      <c r="C256" s="253"/>
      <c r="D256" s="253"/>
      <c r="E256" s="254">
        <f>'様式3-1-1 ｲ（診断・要緊急安全確認)'!D20</f>
        <v>0</v>
      </c>
      <c r="F256" s="255"/>
      <c r="G256" s="256"/>
      <c r="H256" s="136" t="s">
        <v>41</v>
      </c>
      <c r="I256" s="257"/>
      <c r="J256" s="257"/>
      <c r="K256" s="257"/>
    </row>
    <row r="257" spans="1:12" ht="30" customHeight="1" x14ac:dyDescent="0.15">
      <c r="A257" s="253" t="s">
        <v>31</v>
      </c>
      <c r="B257" s="253"/>
      <c r="C257" s="253"/>
      <c r="D257" s="253"/>
      <c r="E257" s="254">
        <f>'様式3-1-1 ｲ（診断・要緊急安全確認)'!C20</f>
        <v>0</v>
      </c>
      <c r="F257" s="255"/>
      <c r="G257" s="256"/>
      <c r="H257" s="136" t="s">
        <v>41</v>
      </c>
      <c r="I257" s="257"/>
      <c r="J257" s="257"/>
      <c r="K257" s="257"/>
    </row>
    <row r="258" spans="1:12" ht="30" customHeight="1" x14ac:dyDescent="0.15">
      <c r="A258" s="253" t="s">
        <v>81</v>
      </c>
      <c r="B258" s="253"/>
      <c r="C258" s="253"/>
      <c r="D258" s="253"/>
      <c r="E258" s="254">
        <f>'様式3-1-1 ｲ（診断・要緊急安全確認)'!F20</f>
        <v>0</v>
      </c>
      <c r="F258" s="255"/>
      <c r="G258" s="256"/>
      <c r="H258" s="136" t="s">
        <v>41</v>
      </c>
      <c r="I258" s="257"/>
      <c r="J258" s="257"/>
      <c r="K258" s="257"/>
    </row>
    <row r="259" spans="1:12" ht="30" customHeight="1" x14ac:dyDescent="0.15">
      <c r="A259" s="253" t="s">
        <v>32</v>
      </c>
      <c r="B259" s="253"/>
      <c r="C259" s="253"/>
      <c r="D259" s="253"/>
      <c r="E259" s="254" t="str">
        <f>'様式3-1-1 ｲ（診断・要緊急安全確認)'!V20</f>
        <v/>
      </c>
      <c r="F259" s="255"/>
      <c r="G259" s="256"/>
      <c r="H259" s="136" t="s">
        <v>41</v>
      </c>
      <c r="I259" s="257"/>
      <c r="J259" s="257"/>
      <c r="K259" s="257"/>
    </row>
    <row r="260" spans="1:12" x14ac:dyDescent="0.15">
      <c r="A260" s="90" t="s">
        <v>33</v>
      </c>
      <c r="B260" s="91"/>
      <c r="C260" s="91"/>
      <c r="D260" s="91"/>
      <c r="E260" s="91"/>
      <c r="F260" s="91"/>
      <c r="G260" s="91"/>
      <c r="H260" s="91"/>
      <c r="I260" s="91"/>
      <c r="J260" s="91"/>
      <c r="K260" s="126"/>
    </row>
    <row r="261" spans="1:12" x14ac:dyDescent="0.15">
      <c r="A261" s="90"/>
      <c r="B261" s="91"/>
      <c r="C261" s="91"/>
      <c r="D261" s="91"/>
      <c r="E261" s="91"/>
      <c r="F261" s="91"/>
      <c r="G261" s="91"/>
      <c r="H261" s="91"/>
      <c r="I261" s="91"/>
      <c r="J261" s="91"/>
      <c r="K261" s="126"/>
    </row>
    <row r="262" spans="1:12" x14ac:dyDescent="0.15">
      <c r="A262" s="90" t="s">
        <v>345</v>
      </c>
      <c r="B262" s="91"/>
      <c r="C262" s="91"/>
      <c r="D262" s="91"/>
      <c r="E262" s="91"/>
      <c r="F262" s="91"/>
      <c r="G262" s="91"/>
      <c r="H262" s="91"/>
      <c r="I262" s="91"/>
      <c r="J262" s="91"/>
      <c r="K262" s="126"/>
    </row>
    <row r="263" spans="1:12" ht="30" customHeight="1" x14ac:dyDescent="0.15">
      <c r="A263" s="166" t="s">
        <v>346</v>
      </c>
      <c r="B263" s="245" t="s">
        <v>369</v>
      </c>
      <c r="C263" s="246"/>
      <c r="D263" s="247"/>
      <c r="E263" s="17" t="s">
        <v>54</v>
      </c>
      <c r="F263" s="91"/>
      <c r="G263" s="91"/>
      <c r="H263" s="91"/>
      <c r="I263" s="91"/>
      <c r="J263" s="91"/>
      <c r="K263" s="126"/>
      <c r="L263" s="169"/>
    </row>
    <row r="264" spans="1:12" ht="30" customHeight="1" x14ac:dyDescent="0.15">
      <c r="A264" s="166" t="s">
        <v>347</v>
      </c>
      <c r="B264" s="248" t="s">
        <v>370</v>
      </c>
      <c r="C264" s="249"/>
      <c r="D264" s="91" t="s">
        <v>54</v>
      </c>
      <c r="E264" s="17"/>
      <c r="F264" s="91"/>
      <c r="G264" s="91"/>
      <c r="H264" s="91"/>
      <c r="I264" s="91"/>
      <c r="J264" s="91"/>
      <c r="K264" s="126"/>
    </row>
    <row r="265" spans="1:12" x14ac:dyDescent="0.15">
      <c r="A265" s="250"/>
      <c r="B265" s="251"/>
      <c r="C265" s="251"/>
      <c r="D265" s="251"/>
      <c r="E265" s="251"/>
      <c r="F265" s="251"/>
      <c r="G265" s="251"/>
      <c r="H265" s="251"/>
      <c r="I265" s="251"/>
      <c r="J265" s="251"/>
      <c r="K265" s="252"/>
    </row>
    <row r="267" spans="1:12" x14ac:dyDescent="0.15">
      <c r="A267" s="122" t="s">
        <v>124</v>
      </c>
      <c r="B267" s="123"/>
      <c r="C267" s="123"/>
      <c r="D267" s="123"/>
      <c r="E267" s="123"/>
      <c r="F267" s="123"/>
      <c r="G267" s="123"/>
      <c r="H267" s="123"/>
      <c r="I267" s="123"/>
      <c r="J267" s="123"/>
      <c r="K267" s="124"/>
    </row>
    <row r="268" spans="1:12" x14ac:dyDescent="0.15">
      <c r="A268" s="90"/>
      <c r="B268" s="91"/>
      <c r="C268" s="91"/>
      <c r="D268" s="91"/>
      <c r="E268" s="91"/>
      <c r="F268" s="91"/>
      <c r="G268" s="91"/>
      <c r="H268" s="91"/>
      <c r="I268" s="91"/>
      <c r="J268" s="91"/>
      <c r="K268" s="126"/>
    </row>
    <row r="269" spans="1:12" x14ac:dyDescent="0.15">
      <c r="A269" s="90"/>
      <c r="B269" s="91"/>
      <c r="C269" s="91"/>
      <c r="D269" s="91"/>
      <c r="E269" s="91"/>
      <c r="F269" s="91"/>
      <c r="G269" s="91"/>
      <c r="H269" s="91"/>
      <c r="I269" s="91"/>
      <c r="J269" s="91"/>
      <c r="K269" s="126"/>
    </row>
    <row r="270" spans="1:12" x14ac:dyDescent="0.15">
      <c r="A270" s="90"/>
      <c r="B270" s="91"/>
      <c r="C270" s="91"/>
      <c r="D270" s="91"/>
      <c r="E270" s="91"/>
      <c r="F270" s="91"/>
      <c r="G270" s="91"/>
      <c r="H270" s="91"/>
      <c r="I270" s="91"/>
      <c r="J270" s="91"/>
      <c r="K270" s="126"/>
    </row>
    <row r="271" spans="1:12" ht="18.75" x14ac:dyDescent="0.15">
      <c r="A271" s="281" t="s">
        <v>16</v>
      </c>
      <c r="B271" s="282"/>
      <c r="C271" s="282"/>
      <c r="D271" s="282"/>
      <c r="E271" s="282"/>
      <c r="F271" s="282"/>
      <c r="G271" s="282"/>
      <c r="H271" s="282"/>
      <c r="I271" s="282"/>
      <c r="J271" s="282"/>
      <c r="K271" s="283"/>
    </row>
    <row r="272" spans="1:12" ht="18.75" x14ac:dyDescent="0.15">
      <c r="A272" s="127"/>
      <c r="B272" s="91"/>
      <c r="C272" s="91"/>
      <c r="D272" s="91"/>
      <c r="E272" s="91"/>
      <c r="F272" s="91"/>
      <c r="G272" s="91"/>
      <c r="H272" s="91"/>
      <c r="I272" s="91"/>
      <c r="J272" s="91"/>
      <c r="K272" s="126"/>
    </row>
    <row r="273" spans="1:11" x14ac:dyDescent="0.15">
      <c r="A273" s="90"/>
      <c r="B273" s="91"/>
      <c r="C273" s="91"/>
      <c r="D273" s="91"/>
      <c r="E273" s="91"/>
      <c r="F273" s="91"/>
      <c r="G273" s="91"/>
      <c r="H273" s="91"/>
      <c r="I273" s="91"/>
      <c r="J273" s="91"/>
      <c r="K273" s="126"/>
    </row>
    <row r="274" spans="1:11" x14ac:dyDescent="0.15">
      <c r="A274" s="90" t="s">
        <v>36</v>
      </c>
      <c r="B274" s="91"/>
      <c r="C274" s="91"/>
      <c r="D274" s="91"/>
      <c r="E274" s="91"/>
      <c r="F274" s="91"/>
      <c r="G274" s="91"/>
      <c r="H274" s="91"/>
      <c r="I274" s="91"/>
      <c r="J274" s="91"/>
      <c r="K274" s="126"/>
    </row>
    <row r="275" spans="1:11" ht="30" customHeight="1" x14ac:dyDescent="0.15">
      <c r="A275" s="128" t="s">
        <v>17</v>
      </c>
      <c r="B275" s="284" t="str">
        <f>CONCATENATE(基礎情報入力!D4,"　　",基礎情報入力!D5)</f>
        <v>　　</v>
      </c>
      <c r="C275" s="285"/>
      <c r="D275" s="285"/>
      <c r="E275" s="285"/>
      <c r="F275" s="285"/>
      <c r="G275" s="285"/>
      <c r="H275" s="285"/>
      <c r="I275" s="285"/>
      <c r="J275" s="285"/>
      <c r="K275" s="286"/>
    </row>
    <row r="276" spans="1:11" x14ac:dyDescent="0.15">
      <c r="A276" s="90"/>
      <c r="B276" s="91"/>
      <c r="C276" s="91"/>
      <c r="D276" s="91"/>
      <c r="E276" s="91"/>
      <c r="F276" s="91"/>
      <c r="G276" s="91"/>
      <c r="H276" s="91"/>
      <c r="I276" s="91"/>
      <c r="J276" s="91"/>
      <c r="K276" s="126"/>
    </row>
    <row r="277" spans="1:11" x14ac:dyDescent="0.15">
      <c r="A277" s="90" t="s">
        <v>215</v>
      </c>
      <c r="B277" s="91"/>
      <c r="C277" s="91"/>
      <c r="D277" s="91"/>
      <c r="E277" s="91"/>
      <c r="F277" s="91"/>
      <c r="G277" s="91"/>
      <c r="H277" s="91"/>
      <c r="I277" s="91"/>
      <c r="J277" s="91"/>
      <c r="K277" s="126"/>
    </row>
    <row r="278" spans="1:11" ht="30" customHeight="1" x14ac:dyDescent="0.15">
      <c r="A278" s="261"/>
      <c r="B278" s="262"/>
      <c r="C278" s="91" t="s">
        <v>20</v>
      </c>
      <c r="D278" s="91"/>
      <c r="E278" s="91"/>
      <c r="F278" s="91"/>
      <c r="G278" s="91"/>
      <c r="H278" s="91"/>
      <c r="I278" s="91"/>
      <c r="J278" s="91"/>
      <c r="K278" s="126"/>
    </row>
    <row r="279" spans="1:11" x14ac:dyDescent="0.15">
      <c r="A279" s="90"/>
      <c r="B279" s="91"/>
      <c r="C279" s="91"/>
      <c r="D279" s="91"/>
      <c r="E279" s="91"/>
      <c r="F279" s="91"/>
      <c r="G279" s="91"/>
      <c r="H279" s="91"/>
      <c r="I279" s="91"/>
      <c r="J279" s="91"/>
      <c r="K279" s="126"/>
    </row>
    <row r="280" spans="1:11" x14ac:dyDescent="0.15">
      <c r="A280" s="90" t="s">
        <v>18</v>
      </c>
      <c r="B280" s="91"/>
      <c r="C280" s="91"/>
      <c r="D280" s="91"/>
      <c r="E280" s="91"/>
      <c r="F280" s="91"/>
      <c r="G280" s="91"/>
      <c r="H280" s="91"/>
      <c r="I280" s="91"/>
      <c r="J280" s="91"/>
      <c r="K280" s="126"/>
    </row>
    <row r="281" spans="1:11" ht="30" customHeight="1" x14ac:dyDescent="0.15">
      <c r="A281" s="129" t="s">
        <v>19</v>
      </c>
      <c r="B281" s="263">
        <f>基礎情報入力!D73</f>
        <v>0</v>
      </c>
      <c r="C281" s="264"/>
      <c r="D281" s="264"/>
      <c r="E281" s="264"/>
      <c r="F281" s="264"/>
      <c r="G281" s="264"/>
      <c r="H281" s="264"/>
      <c r="I281" s="264"/>
      <c r="J281" s="264"/>
      <c r="K281" s="265"/>
    </row>
    <row r="282" spans="1:11" ht="24.95" customHeight="1" x14ac:dyDescent="0.15">
      <c r="A282" s="266" t="s">
        <v>34</v>
      </c>
      <c r="B282" s="263">
        <f>基礎情報入力!D74</f>
        <v>0</v>
      </c>
      <c r="C282" s="264"/>
      <c r="D282" s="264"/>
      <c r="E282" s="264"/>
      <c r="F282" s="264"/>
      <c r="G282" s="264"/>
      <c r="H282" s="264"/>
      <c r="I282" s="264"/>
      <c r="J282" s="264"/>
      <c r="K282" s="265"/>
    </row>
    <row r="283" spans="1:11" ht="39.950000000000003" customHeight="1" x14ac:dyDescent="0.15">
      <c r="A283" s="267"/>
      <c r="B283" s="268" t="str">
        <f>CONCATENATE(基礎情報入力!D75,基礎情報入力!D76,基礎情報入力!D77)</f>
        <v/>
      </c>
      <c r="C283" s="269"/>
      <c r="D283" s="269"/>
      <c r="E283" s="269"/>
      <c r="F283" s="269"/>
      <c r="G283" s="269"/>
      <c r="H283" s="269"/>
      <c r="I283" s="269"/>
      <c r="J283" s="269"/>
      <c r="K283" s="270"/>
    </row>
    <row r="284" spans="1:11" ht="30" customHeight="1" x14ac:dyDescent="0.15">
      <c r="A284" s="129" t="s">
        <v>21</v>
      </c>
      <c r="B284" s="271" t="str">
        <f>B283</f>
        <v/>
      </c>
      <c r="C284" s="272"/>
      <c r="D284" s="272"/>
      <c r="E284" s="272"/>
      <c r="F284" s="272"/>
      <c r="G284" s="272"/>
      <c r="H284" s="272"/>
      <c r="I284" s="272"/>
      <c r="J284" s="272"/>
      <c r="K284" s="273"/>
    </row>
    <row r="285" spans="1:11" x14ac:dyDescent="0.15">
      <c r="A285" s="90" t="s">
        <v>22</v>
      </c>
      <c r="B285" s="91"/>
      <c r="C285" s="91"/>
      <c r="D285" s="91"/>
      <c r="E285" s="91"/>
      <c r="F285" s="91"/>
      <c r="G285" s="91"/>
      <c r="H285" s="91"/>
      <c r="I285" s="91"/>
      <c r="J285" s="91"/>
      <c r="K285" s="126"/>
    </row>
    <row r="286" spans="1:11" x14ac:dyDescent="0.15">
      <c r="A286" s="90"/>
      <c r="B286" s="91"/>
      <c r="C286" s="91"/>
      <c r="D286" s="91"/>
      <c r="E286" s="91"/>
      <c r="F286" s="91"/>
      <c r="G286" s="91"/>
      <c r="H286" s="91"/>
      <c r="I286" s="91"/>
      <c r="J286" s="91"/>
      <c r="K286" s="126"/>
    </row>
    <row r="287" spans="1:11" ht="39.950000000000003" customHeight="1" x14ac:dyDescent="0.15">
      <c r="A287" s="129" t="s">
        <v>23</v>
      </c>
      <c r="B287" s="274"/>
      <c r="C287" s="275"/>
      <c r="D287" s="275"/>
      <c r="E287" s="275"/>
      <c r="F287" s="275"/>
      <c r="G287" s="275"/>
      <c r="H287" s="275"/>
      <c r="I287" s="275"/>
      <c r="J287" s="275"/>
      <c r="K287" s="276"/>
    </row>
    <row r="288" spans="1:11" ht="30" customHeight="1" x14ac:dyDescent="0.15">
      <c r="A288" s="130" t="s">
        <v>24</v>
      </c>
      <c r="B288" s="277" t="s">
        <v>37</v>
      </c>
      <c r="C288" s="278"/>
      <c r="D288" s="278"/>
      <c r="E288" s="278"/>
      <c r="F288" s="115" t="s">
        <v>40</v>
      </c>
      <c r="G288" s="131"/>
      <c r="H288" s="115" t="s">
        <v>38</v>
      </c>
      <c r="I288" s="131"/>
      <c r="J288" s="132" t="s">
        <v>39</v>
      </c>
      <c r="K288" s="133"/>
    </row>
    <row r="289" spans="1:12" ht="30" customHeight="1" x14ac:dyDescent="0.15">
      <c r="A289" s="130" t="s">
        <v>25</v>
      </c>
      <c r="B289" s="279">
        <f>基礎情報入力!D78</f>
        <v>0</v>
      </c>
      <c r="C289" s="280"/>
      <c r="D289" s="134" t="s">
        <v>26</v>
      </c>
      <c r="E289" s="134"/>
      <c r="F289" s="134"/>
      <c r="G289" s="134"/>
      <c r="H289" s="134"/>
      <c r="I289" s="134"/>
      <c r="J289" s="134"/>
      <c r="K289" s="135"/>
    </row>
    <row r="290" spans="1:12" ht="30" customHeight="1" x14ac:dyDescent="0.15">
      <c r="A290" s="128" t="s">
        <v>35</v>
      </c>
      <c r="B290" s="258" t="s">
        <v>44</v>
      </c>
      <c r="C290" s="259"/>
      <c r="D290" s="134" t="s">
        <v>27</v>
      </c>
      <c r="E290" s="134"/>
      <c r="F290" s="134"/>
      <c r="G290" s="134"/>
      <c r="H290" s="134"/>
      <c r="I290" s="134"/>
      <c r="J290" s="134"/>
      <c r="K290" s="135"/>
    </row>
    <row r="291" spans="1:12" x14ac:dyDescent="0.15">
      <c r="A291" s="90"/>
      <c r="B291" s="91"/>
      <c r="C291" s="91"/>
      <c r="D291" s="91"/>
      <c r="E291" s="91"/>
      <c r="F291" s="91"/>
      <c r="G291" s="91"/>
      <c r="H291" s="91"/>
      <c r="I291" s="91"/>
      <c r="J291" s="91"/>
      <c r="K291" s="126"/>
    </row>
    <row r="292" spans="1:12" x14ac:dyDescent="0.15">
      <c r="A292" s="90" t="s">
        <v>28</v>
      </c>
      <c r="B292" s="91"/>
      <c r="C292" s="91"/>
      <c r="D292" s="91"/>
      <c r="E292" s="91"/>
      <c r="F292" s="91"/>
      <c r="G292" s="91"/>
      <c r="H292" s="91"/>
      <c r="I292" s="91"/>
      <c r="J292" s="91"/>
      <c r="K292" s="126"/>
    </row>
    <row r="293" spans="1:12" ht="20.100000000000001" customHeight="1" x14ac:dyDescent="0.15">
      <c r="A293" s="260" t="s">
        <v>29</v>
      </c>
      <c r="B293" s="260"/>
      <c r="C293" s="260"/>
      <c r="D293" s="260"/>
      <c r="E293" s="260" t="s">
        <v>216</v>
      </c>
      <c r="F293" s="260"/>
      <c r="G293" s="260"/>
      <c r="H293" s="260"/>
      <c r="I293" s="260" t="s">
        <v>43</v>
      </c>
      <c r="J293" s="260"/>
      <c r="K293" s="260"/>
    </row>
    <row r="294" spans="1:12" ht="30" customHeight="1" x14ac:dyDescent="0.15">
      <c r="A294" s="253" t="s">
        <v>30</v>
      </c>
      <c r="B294" s="253"/>
      <c r="C294" s="253"/>
      <c r="D294" s="253"/>
      <c r="E294" s="254">
        <f>'様式3-1-1 ｲ（診断・要緊急安全確認)'!D22</f>
        <v>0</v>
      </c>
      <c r="F294" s="255"/>
      <c r="G294" s="256"/>
      <c r="H294" s="136" t="s">
        <v>41</v>
      </c>
      <c r="I294" s="257"/>
      <c r="J294" s="257"/>
      <c r="K294" s="257"/>
    </row>
    <row r="295" spans="1:12" ht="30" customHeight="1" x14ac:dyDescent="0.15">
      <c r="A295" s="253" t="s">
        <v>31</v>
      </c>
      <c r="B295" s="253"/>
      <c r="C295" s="253"/>
      <c r="D295" s="253"/>
      <c r="E295" s="254">
        <f>'様式3-1-1 ｲ（診断・要緊急安全確認)'!C22</f>
        <v>0</v>
      </c>
      <c r="F295" s="255"/>
      <c r="G295" s="256"/>
      <c r="H295" s="136" t="s">
        <v>41</v>
      </c>
      <c r="I295" s="257"/>
      <c r="J295" s="257"/>
      <c r="K295" s="257"/>
    </row>
    <row r="296" spans="1:12" ht="30" customHeight="1" x14ac:dyDescent="0.15">
      <c r="A296" s="253" t="s">
        <v>81</v>
      </c>
      <c r="B296" s="253"/>
      <c r="C296" s="253"/>
      <c r="D296" s="253"/>
      <c r="E296" s="254">
        <f>'様式3-1-1 ｲ（診断・要緊急安全確認)'!F22</f>
        <v>0</v>
      </c>
      <c r="F296" s="255"/>
      <c r="G296" s="256"/>
      <c r="H296" s="136" t="s">
        <v>41</v>
      </c>
      <c r="I296" s="257"/>
      <c r="J296" s="257"/>
      <c r="K296" s="257"/>
    </row>
    <row r="297" spans="1:12" ht="30" customHeight="1" x14ac:dyDescent="0.15">
      <c r="A297" s="253" t="s">
        <v>32</v>
      </c>
      <c r="B297" s="253"/>
      <c r="C297" s="253"/>
      <c r="D297" s="253"/>
      <c r="E297" s="254" t="str">
        <f>'様式3-1-1 ｲ（診断・要緊急安全確認)'!V22</f>
        <v/>
      </c>
      <c r="F297" s="255"/>
      <c r="G297" s="256"/>
      <c r="H297" s="136" t="s">
        <v>41</v>
      </c>
      <c r="I297" s="257"/>
      <c r="J297" s="257"/>
      <c r="K297" s="257"/>
    </row>
    <row r="298" spans="1:12" x14ac:dyDescent="0.15">
      <c r="A298" s="90" t="s">
        <v>33</v>
      </c>
      <c r="B298" s="91"/>
      <c r="C298" s="91"/>
      <c r="D298" s="91"/>
      <c r="E298" s="91"/>
      <c r="F298" s="91"/>
      <c r="G298" s="91"/>
      <c r="H298" s="91"/>
      <c r="I298" s="91"/>
      <c r="J298" s="91"/>
      <c r="K298" s="126"/>
    </row>
    <row r="299" spans="1:12" x14ac:dyDescent="0.15">
      <c r="A299" s="90"/>
      <c r="B299" s="91"/>
      <c r="C299" s="91"/>
      <c r="D299" s="91"/>
      <c r="E299" s="91"/>
      <c r="F299" s="91"/>
      <c r="G299" s="91"/>
      <c r="H299" s="91"/>
      <c r="I299" s="91"/>
      <c r="J299" s="91"/>
      <c r="K299" s="126"/>
    </row>
    <row r="300" spans="1:12" x14ac:dyDescent="0.15">
      <c r="A300" s="90" t="s">
        <v>345</v>
      </c>
      <c r="B300" s="91"/>
      <c r="C300" s="91"/>
      <c r="D300" s="91"/>
      <c r="E300" s="91"/>
      <c r="F300" s="91"/>
      <c r="G300" s="91"/>
      <c r="H300" s="91"/>
      <c r="I300" s="91"/>
      <c r="J300" s="91"/>
      <c r="K300" s="126"/>
    </row>
    <row r="301" spans="1:12" ht="30" customHeight="1" x14ac:dyDescent="0.15">
      <c r="A301" s="166" t="s">
        <v>346</v>
      </c>
      <c r="B301" s="245" t="s">
        <v>369</v>
      </c>
      <c r="C301" s="246"/>
      <c r="D301" s="247"/>
      <c r="E301" s="17" t="s">
        <v>54</v>
      </c>
      <c r="F301" s="91"/>
      <c r="G301" s="91"/>
      <c r="H301" s="91"/>
      <c r="I301" s="91"/>
      <c r="J301" s="91"/>
      <c r="K301" s="126"/>
      <c r="L301" s="169"/>
    </row>
    <row r="302" spans="1:12" ht="30" customHeight="1" x14ac:dyDescent="0.15">
      <c r="A302" s="166" t="s">
        <v>347</v>
      </c>
      <c r="B302" s="248" t="s">
        <v>370</v>
      </c>
      <c r="C302" s="249"/>
      <c r="D302" s="91" t="s">
        <v>54</v>
      </c>
      <c r="E302" s="17"/>
      <c r="F302" s="91"/>
      <c r="G302" s="91"/>
      <c r="H302" s="91"/>
      <c r="I302" s="91"/>
      <c r="J302" s="91"/>
      <c r="K302" s="126"/>
    </row>
    <row r="303" spans="1:12" x14ac:dyDescent="0.15">
      <c r="A303" s="250"/>
      <c r="B303" s="251"/>
      <c r="C303" s="251"/>
      <c r="D303" s="251"/>
      <c r="E303" s="251"/>
      <c r="F303" s="251"/>
      <c r="G303" s="251"/>
      <c r="H303" s="251"/>
      <c r="I303" s="251"/>
      <c r="J303" s="251"/>
      <c r="K303" s="252"/>
    </row>
    <row r="305" spans="1:11" x14ac:dyDescent="0.15">
      <c r="A305" s="122" t="s">
        <v>124</v>
      </c>
      <c r="B305" s="123"/>
      <c r="C305" s="123"/>
      <c r="D305" s="123"/>
      <c r="E305" s="123"/>
      <c r="F305" s="123"/>
      <c r="G305" s="123"/>
      <c r="H305" s="123"/>
      <c r="I305" s="123"/>
      <c r="J305" s="123"/>
      <c r="K305" s="124"/>
    </row>
    <row r="306" spans="1:11" x14ac:dyDescent="0.15">
      <c r="A306" s="90"/>
      <c r="B306" s="91"/>
      <c r="C306" s="91"/>
      <c r="D306" s="91"/>
      <c r="E306" s="91"/>
      <c r="F306" s="91"/>
      <c r="G306" s="91"/>
      <c r="H306" s="91"/>
      <c r="I306" s="91"/>
      <c r="J306" s="91"/>
      <c r="K306" s="126"/>
    </row>
    <row r="307" spans="1:11" x14ac:dyDescent="0.15">
      <c r="A307" s="90"/>
      <c r="B307" s="91"/>
      <c r="C307" s="91"/>
      <c r="D307" s="91"/>
      <c r="E307" s="91"/>
      <c r="F307" s="91"/>
      <c r="G307" s="91"/>
      <c r="H307" s="91"/>
      <c r="I307" s="91"/>
      <c r="J307" s="91"/>
      <c r="K307" s="126"/>
    </row>
    <row r="308" spans="1:11" x14ac:dyDescent="0.15">
      <c r="A308" s="90"/>
      <c r="B308" s="91"/>
      <c r="C308" s="91"/>
      <c r="D308" s="91"/>
      <c r="E308" s="91"/>
      <c r="F308" s="91"/>
      <c r="G308" s="91"/>
      <c r="H308" s="91"/>
      <c r="I308" s="91"/>
      <c r="J308" s="91"/>
      <c r="K308" s="126"/>
    </row>
    <row r="309" spans="1:11" ht="18.75" x14ac:dyDescent="0.15">
      <c r="A309" s="281" t="s">
        <v>16</v>
      </c>
      <c r="B309" s="282"/>
      <c r="C309" s="282"/>
      <c r="D309" s="282"/>
      <c r="E309" s="282"/>
      <c r="F309" s="282"/>
      <c r="G309" s="282"/>
      <c r="H309" s="282"/>
      <c r="I309" s="282"/>
      <c r="J309" s="282"/>
      <c r="K309" s="283"/>
    </row>
    <row r="310" spans="1:11" ht="18.75" x14ac:dyDescent="0.15">
      <c r="A310" s="127"/>
      <c r="B310" s="91"/>
      <c r="C310" s="91"/>
      <c r="D310" s="91"/>
      <c r="E310" s="91"/>
      <c r="F310" s="91"/>
      <c r="G310" s="91"/>
      <c r="H310" s="91"/>
      <c r="I310" s="91"/>
      <c r="J310" s="91"/>
      <c r="K310" s="126"/>
    </row>
    <row r="311" spans="1:11" x14ac:dyDescent="0.15">
      <c r="A311" s="90"/>
      <c r="B311" s="91"/>
      <c r="C311" s="91"/>
      <c r="D311" s="91"/>
      <c r="E311" s="91"/>
      <c r="F311" s="91"/>
      <c r="G311" s="91"/>
      <c r="H311" s="91"/>
      <c r="I311" s="91"/>
      <c r="J311" s="91"/>
      <c r="K311" s="126"/>
    </row>
    <row r="312" spans="1:11" x14ac:dyDescent="0.15">
      <c r="A312" s="90" t="s">
        <v>36</v>
      </c>
      <c r="B312" s="91"/>
      <c r="C312" s="91"/>
      <c r="D312" s="91"/>
      <c r="E312" s="91"/>
      <c r="F312" s="91"/>
      <c r="G312" s="91"/>
      <c r="H312" s="91"/>
      <c r="I312" s="91"/>
      <c r="J312" s="91"/>
      <c r="K312" s="126"/>
    </row>
    <row r="313" spans="1:11" ht="30" customHeight="1" x14ac:dyDescent="0.15">
      <c r="A313" s="128" t="s">
        <v>17</v>
      </c>
      <c r="B313" s="284" t="str">
        <f>CONCATENATE(基礎情報入力!D4,"　　",基礎情報入力!D5)</f>
        <v>　　</v>
      </c>
      <c r="C313" s="285"/>
      <c r="D313" s="285"/>
      <c r="E313" s="285"/>
      <c r="F313" s="285"/>
      <c r="G313" s="285"/>
      <c r="H313" s="285"/>
      <c r="I313" s="285"/>
      <c r="J313" s="285"/>
      <c r="K313" s="286"/>
    </row>
    <row r="314" spans="1:11" x14ac:dyDescent="0.15">
      <c r="A314" s="90"/>
      <c r="B314" s="91"/>
      <c r="C314" s="91"/>
      <c r="D314" s="91"/>
      <c r="E314" s="91"/>
      <c r="F314" s="91"/>
      <c r="G314" s="91"/>
      <c r="H314" s="91"/>
      <c r="I314" s="91"/>
      <c r="J314" s="91"/>
      <c r="K314" s="126"/>
    </row>
    <row r="315" spans="1:11" x14ac:dyDescent="0.15">
      <c r="A315" s="90" t="s">
        <v>215</v>
      </c>
      <c r="B315" s="91"/>
      <c r="C315" s="91"/>
      <c r="D315" s="91"/>
      <c r="E315" s="91"/>
      <c r="F315" s="91"/>
      <c r="G315" s="91"/>
      <c r="H315" s="91"/>
      <c r="I315" s="91"/>
      <c r="J315" s="91"/>
      <c r="K315" s="126"/>
    </row>
    <row r="316" spans="1:11" ht="30" customHeight="1" x14ac:dyDescent="0.15">
      <c r="A316" s="261"/>
      <c r="B316" s="262"/>
      <c r="C316" s="91" t="s">
        <v>20</v>
      </c>
      <c r="D316" s="91"/>
      <c r="E316" s="91"/>
      <c r="F316" s="91"/>
      <c r="G316" s="91"/>
      <c r="H316" s="91"/>
      <c r="I316" s="91"/>
      <c r="J316" s="91"/>
      <c r="K316" s="126"/>
    </row>
    <row r="317" spans="1:11" x14ac:dyDescent="0.15">
      <c r="A317" s="90"/>
      <c r="B317" s="91"/>
      <c r="C317" s="91"/>
      <c r="D317" s="91"/>
      <c r="E317" s="91"/>
      <c r="F317" s="91"/>
      <c r="G317" s="91"/>
      <c r="H317" s="91"/>
      <c r="I317" s="91"/>
      <c r="J317" s="91"/>
      <c r="K317" s="126"/>
    </row>
    <row r="318" spans="1:11" x14ac:dyDescent="0.15">
      <c r="A318" s="90" t="s">
        <v>18</v>
      </c>
      <c r="B318" s="91"/>
      <c r="C318" s="91"/>
      <c r="D318" s="91"/>
      <c r="E318" s="91"/>
      <c r="F318" s="91"/>
      <c r="G318" s="91"/>
      <c r="H318" s="91"/>
      <c r="I318" s="91"/>
      <c r="J318" s="91"/>
      <c r="K318" s="126"/>
    </row>
    <row r="319" spans="1:11" ht="30" customHeight="1" x14ac:dyDescent="0.15">
      <c r="A319" s="129" t="s">
        <v>19</v>
      </c>
      <c r="B319" s="263">
        <f>基礎情報入力!D82</f>
        <v>0</v>
      </c>
      <c r="C319" s="264"/>
      <c r="D319" s="264"/>
      <c r="E319" s="264"/>
      <c r="F319" s="264"/>
      <c r="G319" s="264"/>
      <c r="H319" s="264"/>
      <c r="I319" s="264"/>
      <c r="J319" s="264"/>
      <c r="K319" s="265"/>
    </row>
    <row r="320" spans="1:11" ht="24.95" customHeight="1" x14ac:dyDescent="0.15">
      <c r="A320" s="266" t="s">
        <v>34</v>
      </c>
      <c r="B320" s="263">
        <f>基礎情報入力!D83</f>
        <v>0</v>
      </c>
      <c r="C320" s="264"/>
      <c r="D320" s="264"/>
      <c r="E320" s="264"/>
      <c r="F320" s="264"/>
      <c r="G320" s="264"/>
      <c r="H320" s="264"/>
      <c r="I320" s="264"/>
      <c r="J320" s="264"/>
      <c r="K320" s="265"/>
    </row>
    <row r="321" spans="1:11" ht="39.950000000000003" customHeight="1" x14ac:dyDescent="0.15">
      <c r="A321" s="267"/>
      <c r="B321" s="268" t="str">
        <f>CONCATENATE(基礎情報入力!D84,基礎情報入力!D85,基礎情報入力!D86)</f>
        <v/>
      </c>
      <c r="C321" s="269"/>
      <c r="D321" s="269"/>
      <c r="E321" s="269"/>
      <c r="F321" s="269"/>
      <c r="G321" s="269"/>
      <c r="H321" s="269"/>
      <c r="I321" s="269"/>
      <c r="J321" s="269"/>
      <c r="K321" s="270"/>
    </row>
    <row r="322" spans="1:11" ht="30" customHeight="1" x14ac:dyDescent="0.15">
      <c r="A322" s="129" t="s">
        <v>21</v>
      </c>
      <c r="B322" s="271" t="str">
        <f>B321</f>
        <v/>
      </c>
      <c r="C322" s="272"/>
      <c r="D322" s="272"/>
      <c r="E322" s="272"/>
      <c r="F322" s="272"/>
      <c r="G322" s="272"/>
      <c r="H322" s="272"/>
      <c r="I322" s="272"/>
      <c r="J322" s="272"/>
      <c r="K322" s="273"/>
    </row>
    <row r="323" spans="1:11" x14ac:dyDescent="0.15">
      <c r="A323" s="90" t="s">
        <v>22</v>
      </c>
      <c r="B323" s="91"/>
      <c r="C323" s="91"/>
      <c r="D323" s="91"/>
      <c r="E323" s="91"/>
      <c r="F323" s="91"/>
      <c r="G323" s="91"/>
      <c r="H323" s="91"/>
      <c r="I323" s="91"/>
      <c r="J323" s="91"/>
      <c r="K323" s="126"/>
    </row>
    <row r="324" spans="1:11" x14ac:dyDescent="0.15">
      <c r="A324" s="90"/>
      <c r="B324" s="91"/>
      <c r="C324" s="91"/>
      <c r="D324" s="91"/>
      <c r="E324" s="91"/>
      <c r="F324" s="91"/>
      <c r="G324" s="91"/>
      <c r="H324" s="91"/>
      <c r="I324" s="91"/>
      <c r="J324" s="91"/>
      <c r="K324" s="126"/>
    </row>
    <row r="325" spans="1:11" ht="39.950000000000003" customHeight="1" x14ac:dyDescent="0.15">
      <c r="A325" s="129" t="s">
        <v>23</v>
      </c>
      <c r="B325" s="274"/>
      <c r="C325" s="275"/>
      <c r="D325" s="275"/>
      <c r="E325" s="275"/>
      <c r="F325" s="275"/>
      <c r="G325" s="275"/>
      <c r="H325" s="275"/>
      <c r="I325" s="275"/>
      <c r="J325" s="275"/>
      <c r="K325" s="276"/>
    </row>
    <row r="326" spans="1:11" ht="30" customHeight="1" x14ac:dyDescent="0.15">
      <c r="A326" s="130" t="s">
        <v>24</v>
      </c>
      <c r="B326" s="277" t="s">
        <v>37</v>
      </c>
      <c r="C326" s="278"/>
      <c r="D326" s="278"/>
      <c r="E326" s="278"/>
      <c r="F326" s="115" t="s">
        <v>40</v>
      </c>
      <c r="G326" s="131"/>
      <c r="H326" s="115" t="s">
        <v>38</v>
      </c>
      <c r="I326" s="131"/>
      <c r="J326" s="132" t="s">
        <v>39</v>
      </c>
      <c r="K326" s="133"/>
    </row>
    <row r="327" spans="1:11" ht="30" customHeight="1" x14ac:dyDescent="0.15">
      <c r="A327" s="130" t="s">
        <v>25</v>
      </c>
      <c r="B327" s="279">
        <f>基礎情報入力!D87</f>
        <v>0</v>
      </c>
      <c r="C327" s="280"/>
      <c r="D327" s="134" t="s">
        <v>26</v>
      </c>
      <c r="E327" s="134"/>
      <c r="F327" s="134"/>
      <c r="G327" s="134"/>
      <c r="H327" s="134"/>
      <c r="I327" s="134"/>
      <c r="J327" s="134"/>
      <c r="K327" s="135"/>
    </row>
    <row r="328" spans="1:11" ht="30" customHeight="1" x14ac:dyDescent="0.15">
      <c r="A328" s="128" t="s">
        <v>35</v>
      </c>
      <c r="B328" s="258" t="s">
        <v>44</v>
      </c>
      <c r="C328" s="259"/>
      <c r="D328" s="134" t="s">
        <v>27</v>
      </c>
      <c r="E328" s="134"/>
      <c r="F328" s="134"/>
      <c r="G328" s="134"/>
      <c r="H328" s="134"/>
      <c r="I328" s="134"/>
      <c r="J328" s="134"/>
      <c r="K328" s="135"/>
    </row>
    <row r="329" spans="1:11" x14ac:dyDescent="0.15">
      <c r="A329" s="90"/>
      <c r="B329" s="91"/>
      <c r="C329" s="91"/>
      <c r="D329" s="91"/>
      <c r="E329" s="91"/>
      <c r="F329" s="91"/>
      <c r="G329" s="91"/>
      <c r="H329" s="91"/>
      <c r="I329" s="91"/>
      <c r="J329" s="91"/>
      <c r="K329" s="126"/>
    </row>
    <row r="330" spans="1:11" x14ac:dyDescent="0.15">
      <c r="A330" s="90" t="s">
        <v>28</v>
      </c>
      <c r="B330" s="91"/>
      <c r="C330" s="91"/>
      <c r="D330" s="91"/>
      <c r="E330" s="91"/>
      <c r="F330" s="91"/>
      <c r="G330" s="91"/>
      <c r="H330" s="91"/>
      <c r="I330" s="91"/>
      <c r="J330" s="91"/>
      <c r="K330" s="126"/>
    </row>
    <row r="331" spans="1:11" ht="20.100000000000001" customHeight="1" x14ac:dyDescent="0.15">
      <c r="A331" s="260" t="s">
        <v>29</v>
      </c>
      <c r="B331" s="260"/>
      <c r="C331" s="260"/>
      <c r="D331" s="260"/>
      <c r="E331" s="260" t="s">
        <v>216</v>
      </c>
      <c r="F331" s="260"/>
      <c r="G331" s="260"/>
      <c r="H331" s="260"/>
      <c r="I331" s="260" t="s">
        <v>43</v>
      </c>
      <c r="J331" s="260"/>
      <c r="K331" s="260"/>
    </row>
    <row r="332" spans="1:11" ht="30" customHeight="1" x14ac:dyDescent="0.15">
      <c r="A332" s="253" t="s">
        <v>30</v>
      </c>
      <c r="B332" s="253"/>
      <c r="C332" s="253"/>
      <c r="D332" s="253"/>
      <c r="E332" s="254">
        <f>'様式3-1-1 ｲ（診断・要緊急安全確認)'!D24</f>
        <v>0</v>
      </c>
      <c r="F332" s="255"/>
      <c r="G332" s="256"/>
      <c r="H332" s="136" t="s">
        <v>41</v>
      </c>
      <c r="I332" s="257"/>
      <c r="J332" s="257"/>
      <c r="K332" s="257"/>
    </row>
    <row r="333" spans="1:11" ht="30" customHeight="1" x14ac:dyDescent="0.15">
      <c r="A333" s="253" t="s">
        <v>31</v>
      </c>
      <c r="B333" s="253"/>
      <c r="C333" s="253"/>
      <c r="D333" s="253"/>
      <c r="E333" s="254">
        <f>'様式3-1-1 ｲ（診断・要緊急安全確認)'!C24</f>
        <v>0</v>
      </c>
      <c r="F333" s="255"/>
      <c r="G333" s="256"/>
      <c r="H333" s="136" t="s">
        <v>41</v>
      </c>
      <c r="I333" s="257"/>
      <c r="J333" s="257"/>
      <c r="K333" s="257"/>
    </row>
    <row r="334" spans="1:11" ht="30" customHeight="1" x14ac:dyDescent="0.15">
      <c r="A334" s="253" t="s">
        <v>81</v>
      </c>
      <c r="B334" s="253"/>
      <c r="C334" s="253"/>
      <c r="D334" s="253"/>
      <c r="E334" s="254">
        <f>'様式3-1-1 ｲ（診断・要緊急安全確認)'!F24</f>
        <v>0</v>
      </c>
      <c r="F334" s="255"/>
      <c r="G334" s="256"/>
      <c r="H334" s="136" t="s">
        <v>41</v>
      </c>
      <c r="I334" s="257"/>
      <c r="J334" s="257"/>
      <c r="K334" s="257"/>
    </row>
    <row r="335" spans="1:11" ht="30" customHeight="1" x14ac:dyDescent="0.15">
      <c r="A335" s="253" t="s">
        <v>32</v>
      </c>
      <c r="B335" s="253"/>
      <c r="C335" s="253"/>
      <c r="D335" s="253"/>
      <c r="E335" s="254" t="str">
        <f>'様式3-1-1 ｲ（診断・要緊急安全確認)'!V24</f>
        <v/>
      </c>
      <c r="F335" s="255"/>
      <c r="G335" s="256"/>
      <c r="H335" s="136" t="s">
        <v>41</v>
      </c>
      <c r="I335" s="257"/>
      <c r="J335" s="257"/>
      <c r="K335" s="257"/>
    </row>
    <row r="336" spans="1:11" x14ac:dyDescent="0.15">
      <c r="A336" s="90" t="s">
        <v>33</v>
      </c>
      <c r="B336" s="91"/>
      <c r="C336" s="91"/>
      <c r="D336" s="91"/>
      <c r="E336" s="91"/>
      <c r="F336" s="91"/>
      <c r="G336" s="91"/>
      <c r="H336" s="91"/>
      <c r="I336" s="91"/>
      <c r="J336" s="91"/>
      <c r="K336" s="126"/>
    </row>
    <row r="337" spans="1:12" x14ac:dyDescent="0.15">
      <c r="A337" s="90"/>
      <c r="B337" s="91"/>
      <c r="C337" s="91"/>
      <c r="D337" s="91"/>
      <c r="E337" s="91"/>
      <c r="F337" s="91"/>
      <c r="G337" s="91"/>
      <c r="H337" s="91"/>
      <c r="I337" s="91"/>
      <c r="J337" s="91"/>
      <c r="K337" s="126"/>
    </row>
    <row r="338" spans="1:12" x14ac:dyDescent="0.15">
      <c r="A338" s="90" t="s">
        <v>345</v>
      </c>
      <c r="B338" s="91"/>
      <c r="C338" s="91"/>
      <c r="D338" s="91"/>
      <c r="E338" s="91"/>
      <c r="F338" s="91"/>
      <c r="G338" s="91"/>
      <c r="H338" s="91"/>
      <c r="I338" s="91"/>
      <c r="J338" s="91"/>
      <c r="K338" s="126"/>
    </row>
    <row r="339" spans="1:12" ht="30" customHeight="1" x14ac:dyDescent="0.15">
      <c r="A339" s="166" t="s">
        <v>346</v>
      </c>
      <c r="B339" s="245" t="s">
        <v>369</v>
      </c>
      <c r="C339" s="246"/>
      <c r="D339" s="247"/>
      <c r="E339" s="17" t="s">
        <v>54</v>
      </c>
      <c r="F339" s="91"/>
      <c r="G339" s="91"/>
      <c r="H339" s="91"/>
      <c r="I339" s="91"/>
      <c r="J339" s="91"/>
      <c r="K339" s="126"/>
      <c r="L339" s="169"/>
    </row>
    <row r="340" spans="1:12" ht="30" customHeight="1" x14ac:dyDescent="0.15">
      <c r="A340" s="166" t="s">
        <v>347</v>
      </c>
      <c r="B340" s="248" t="s">
        <v>370</v>
      </c>
      <c r="C340" s="249"/>
      <c r="D340" s="91" t="s">
        <v>54</v>
      </c>
      <c r="E340" s="17"/>
      <c r="F340" s="91"/>
      <c r="G340" s="91"/>
      <c r="H340" s="91"/>
      <c r="I340" s="91"/>
      <c r="J340" s="91"/>
      <c r="K340" s="126"/>
    </row>
    <row r="341" spans="1:12" x14ac:dyDescent="0.15">
      <c r="A341" s="250"/>
      <c r="B341" s="251"/>
      <c r="C341" s="251"/>
      <c r="D341" s="251"/>
      <c r="E341" s="251"/>
      <c r="F341" s="251"/>
      <c r="G341" s="251"/>
      <c r="H341" s="251"/>
      <c r="I341" s="251"/>
      <c r="J341" s="251"/>
      <c r="K341" s="252"/>
    </row>
    <row r="343" spans="1:12" x14ac:dyDescent="0.15">
      <c r="A343" s="122" t="s">
        <v>124</v>
      </c>
      <c r="B343" s="123"/>
      <c r="C343" s="123"/>
      <c r="D343" s="123"/>
      <c r="E343" s="123"/>
      <c r="F343" s="123"/>
      <c r="G343" s="123"/>
      <c r="H343" s="123"/>
      <c r="I343" s="123"/>
      <c r="J343" s="123"/>
      <c r="K343" s="124"/>
    </row>
    <row r="344" spans="1:12" x14ac:dyDescent="0.15">
      <c r="A344" s="90"/>
      <c r="B344" s="91"/>
      <c r="C344" s="91"/>
      <c r="D344" s="91"/>
      <c r="E344" s="91"/>
      <c r="F344" s="91"/>
      <c r="G344" s="91"/>
      <c r="H344" s="91"/>
      <c r="I344" s="91"/>
      <c r="J344" s="91"/>
      <c r="K344" s="126"/>
    </row>
    <row r="345" spans="1:12" x14ac:dyDescent="0.15">
      <c r="A345" s="90"/>
      <c r="B345" s="91"/>
      <c r="C345" s="91"/>
      <c r="D345" s="91"/>
      <c r="E345" s="91"/>
      <c r="F345" s="91"/>
      <c r="G345" s="91"/>
      <c r="H345" s="91"/>
      <c r="I345" s="91"/>
      <c r="J345" s="91"/>
      <c r="K345" s="126"/>
    </row>
    <row r="346" spans="1:12" x14ac:dyDescent="0.15">
      <c r="A346" s="90"/>
      <c r="B346" s="91"/>
      <c r="C346" s="91"/>
      <c r="D346" s="91"/>
      <c r="E346" s="91"/>
      <c r="F346" s="91"/>
      <c r="G346" s="91"/>
      <c r="H346" s="91"/>
      <c r="I346" s="91"/>
      <c r="J346" s="91"/>
      <c r="K346" s="126"/>
    </row>
    <row r="347" spans="1:12" ht="18.75" x14ac:dyDescent="0.15">
      <c r="A347" s="281" t="s">
        <v>16</v>
      </c>
      <c r="B347" s="282"/>
      <c r="C347" s="282"/>
      <c r="D347" s="282"/>
      <c r="E347" s="282"/>
      <c r="F347" s="282"/>
      <c r="G347" s="282"/>
      <c r="H347" s="282"/>
      <c r="I347" s="282"/>
      <c r="J347" s="282"/>
      <c r="K347" s="283"/>
    </row>
    <row r="348" spans="1:12" ht="18.75" x14ac:dyDescent="0.15">
      <c r="A348" s="127"/>
      <c r="B348" s="91"/>
      <c r="C348" s="91"/>
      <c r="D348" s="91"/>
      <c r="E348" s="91"/>
      <c r="F348" s="91"/>
      <c r="G348" s="91"/>
      <c r="H348" s="91"/>
      <c r="I348" s="91"/>
      <c r="J348" s="91"/>
      <c r="K348" s="126"/>
    </row>
    <row r="349" spans="1:12" x14ac:dyDescent="0.15">
      <c r="A349" s="90"/>
      <c r="B349" s="91"/>
      <c r="C349" s="91"/>
      <c r="D349" s="91"/>
      <c r="E349" s="91"/>
      <c r="F349" s="91"/>
      <c r="G349" s="91"/>
      <c r="H349" s="91"/>
      <c r="I349" s="91"/>
      <c r="J349" s="91"/>
      <c r="K349" s="126"/>
    </row>
    <row r="350" spans="1:12" x14ac:dyDescent="0.15">
      <c r="A350" s="90" t="s">
        <v>36</v>
      </c>
      <c r="B350" s="91"/>
      <c r="C350" s="91"/>
      <c r="D350" s="91"/>
      <c r="E350" s="91"/>
      <c r="F350" s="91"/>
      <c r="G350" s="91"/>
      <c r="H350" s="91"/>
      <c r="I350" s="91"/>
      <c r="J350" s="91"/>
      <c r="K350" s="126"/>
    </row>
    <row r="351" spans="1:12" ht="30" customHeight="1" x14ac:dyDescent="0.15">
      <c r="A351" s="128" t="s">
        <v>17</v>
      </c>
      <c r="B351" s="284" t="str">
        <f>CONCATENATE(基礎情報入力!D4,"　　",基礎情報入力!D5)</f>
        <v>　　</v>
      </c>
      <c r="C351" s="285"/>
      <c r="D351" s="285"/>
      <c r="E351" s="285"/>
      <c r="F351" s="285"/>
      <c r="G351" s="285"/>
      <c r="H351" s="285"/>
      <c r="I351" s="285"/>
      <c r="J351" s="285"/>
      <c r="K351" s="286"/>
    </row>
    <row r="352" spans="1:12" x14ac:dyDescent="0.15">
      <c r="A352" s="90"/>
      <c r="B352" s="91"/>
      <c r="C352" s="91"/>
      <c r="D352" s="91"/>
      <c r="E352" s="91"/>
      <c r="F352" s="91"/>
      <c r="G352" s="91"/>
      <c r="H352" s="91"/>
      <c r="I352" s="91"/>
      <c r="J352" s="91"/>
      <c r="K352" s="126"/>
    </row>
    <row r="353" spans="1:11" x14ac:dyDescent="0.15">
      <c r="A353" s="90" t="s">
        <v>215</v>
      </c>
      <c r="B353" s="91"/>
      <c r="C353" s="91"/>
      <c r="D353" s="91"/>
      <c r="E353" s="91"/>
      <c r="F353" s="91"/>
      <c r="G353" s="91"/>
      <c r="H353" s="91"/>
      <c r="I353" s="91"/>
      <c r="J353" s="91"/>
      <c r="K353" s="126"/>
    </row>
    <row r="354" spans="1:11" ht="30" customHeight="1" x14ac:dyDescent="0.15">
      <c r="A354" s="261"/>
      <c r="B354" s="262"/>
      <c r="C354" s="91" t="s">
        <v>20</v>
      </c>
      <c r="D354" s="91"/>
      <c r="E354" s="91"/>
      <c r="F354" s="91"/>
      <c r="G354" s="91"/>
      <c r="H354" s="91"/>
      <c r="I354" s="91"/>
      <c r="J354" s="91"/>
      <c r="K354" s="126"/>
    </row>
    <row r="355" spans="1:11" x14ac:dyDescent="0.15">
      <c r="A355" s="90"/>
      <c r="B355" s="91"/>
      <c r="C355" s="91"/>
      <c r="D355" s="91"/>
      <c r="E355" s="91"/>
      <c r="F355" s="91"/>
      <c r="G355" s="91"/>
      <c r="H355" s="91"/>
      <c r="I355" s="91"/>
      <c r="J355" s="91"/>
      <c r="K355" s="126"/>
    </row>
    <row r="356" spans="1:11" x14ac:dyDescent="0.15">
      <c r="A356" s="90" t="s">
        <v>18</v>
      </c>
      <c r="B356" s="91"/>
      <c r="C356" s="91"/>
      <c r="D356" s="91"/>
      <c r="E356" s="91"/>
      <c r="F356" s="91"/>
      <c r="G356" s="91"/>
      <c r="H356" s="91"/>
      <c r="I356" s="91"/>
      <c r="J356" s="91"/>
      <c r="K356" s="126"/>
    </row>
    <row r="357" spans="1:11" ht="30" customHeight="1" x14ac:dyDescent="0.15">
      <c r="A357" s="129" t="s">
        <v>19</v>
      </c>
      <c r="B357" s="263">
        <f>基礎情報入力!D91</f>
        <v>0</v>
      </c>
      <c r="C357" s="264"/>
      <c r="D357" s="264"/>
      <c r="E357" s="264"/>
      <c r="F357" s="264"/>
      <c r="G357" s="264"/>
      <c r="H357" s="264"/>
      <c r="I357" s="264"/>
      <c r="J357" s="264"/>
      <c r="K357" s="265"/>
    </row>
    <row r="358" spans="1:11" ht="24.95" customHeight="1" x14ac:dyDescent="0.15">
      <c r="A358" s="266" t="s">
        <v>34</v>
      </c>
      <c r="B358" s="263">
        <f>基礎情報入力!D92</f>
        <v>0</v>
      </c>
      <c r="C358" s="264"/>
      <c r="D358" s="264"/>
      <c r="E358" s="264"/>
      <c r="F358" s="264"/>
      <c r="G358" s="264"/>
      <c r="H358" s="264"/>
      <c r="I358" s="264"/>
      <c r="J358" s="264"/>
      <c r="K358" s="265"/>
    </row>
    <row r="359" spans="1:11" ht="39.950000000000003" customHeight="1" x14ac:dyDescent="0.15">
      <c r="A359" s="267"/>
      <c r="B359" s="268" t="str">
        <f>CONCATENATE(基礎情報入力!D93,基礎情報入力!D94,基礎情報入力!D95)</f>
        <v/>
      </c>
      <c r="C359" s="269"/>
      <c r="D359" s="269"/>
      <c r="E359" s="269"/>
      <c r="F359" s="269"/>
      <c r="G359" s="269"/>
      <c r="H359" s="269"/>
      <c r="I359" s="269"/>
      <c r="J359" s="269"/>
      <c r="K359" s="270"/>
    </row>
    <row r="360" spans="1:11" ht="30" customHeight="1" x14ac:dyDescent="0.15">
      <c r="A360" s="129" t="s">
        <v>21</v>
      </c>
      <c r="B360" s="271" t="str">
        <f>B359</f>
        <v/>
      </c>
      <c r="C360" s="272"/>
      <c r="D360" s="272"/>
      <c r="E360" s="272"/>
      <c r="F360" s="272"/>
      <c r="G360" s="272"/>
      <c r="H360" s="272"/>
      <c r="I360" s="272"/>
      <c r="J360" s="272"/>
      <c r="K360" s="273"/>
    </row>
    <row r="361" spans="1:11" x14ac:dyDescent="0.15">
      <c r="A361" s="90" t="s">
        <v>22</v>
      </c>
      <c r="B361" s="91"/>
      <c r="C361" s="91"/>
      <c r="D361" s="91"/>
      <c r="E361" s="91"/>
      <c r="F361" s="91"/>
      <c r="G361" s="91"/>
      <c r="H361" s="91"/>
      <c r="I361" s="91"/>
      <c r="J361" s="91"/>
      <c r="K361" s="126"/>
    </row>
    <row r="362" spans="1:11" x14ac:dyDescent="0.15">
      <c r="A362" s="90"/>
      <c r="B362" s="91"/>
      <c r="C362" s="91"/>
      <c r="D362" s="91"/>
      <c r="E362" s="91"/>
      <c r="F362" s="91"/>
      <c r="G362" s="91"/>
      <c r="H362" s="91"/>
      <c r="I362" s="91"/>
      <c r="J362" s="91"/>
      <c r="K362" s="126"/>
    </row>
    <row r="363" spans="1:11" ht="39.950000000000003" customHeight="1" x14ac:dyDescent="0.15">
      <c r="A363" s="129" t="s">
        <v>23</v>
      </c>
      <c r="B363" s="274"/>
      <c r="C363" s="275"/>
      <c r="D363" s="275"/>
      <c r="E363" s="275"/>
      <c r="F363" s="275"/>
      <c r="G363" s="275"/>
      <c r="H363" s="275"/>
      <c r="I363" s="275"/>
      <c r="J363" s="275"/>
      <c r="K363" s="276"/>
    </row>
    <row r="364" spans="1:11" ht="30" customHeight="1" x14ac:dyDescent="0.15">
      <c r="A364" s="130" t="s">
        <v>24</v>
      </c>
      <c r="B364" s="277" t="s">
        <v>37</v>
      </c>
      <c r="C364" s="278"/>
      <c r="D364" s="278"/>
      <c r="E364" s="278"/>
      <c r="F364" s="115" t="s">
        <v>40</v>
      </c>
      <c r="G364" s="131"/>
      <c r="H364" s="115" t="s">
        <v>38</v>
      </c>
      <c r="I364" s="131"/>
      <c r="J364" s="132" t="s">
        <v>39</v>
      </c>
      <c r="K364" s="133"/>
    </row>
    <row r="365" spans="1:11" ht="30" customHeight="1" x14ac:dyDescent="0.15">
      <c r="A365" s="130" t="s">
        <v>25</v>
      </c>
      <c r="B365" s="279">
        <f>基礎情報入力!D96</f>
        <v>0</v>
      </c>
      <c r="C365" s="280"/>
      <c r="D365" s="134" t="s">
        <v>26</v>
      </c>
      <c r="E365" s="134"/>
      <c r="F365" s="134"/>
      <c r="G365" s="134"/>
      <c r="H365" s="134"/>
      <c r="I365" s="134"/>
      <c r="J365" s="134"/>
      <c r="K365" s="135"/>
    </row>
    <row r="366" spans="1:11" ht="30" customHeight="1" x14ac:dyDescent="0.15">
      <c r="A366" s="128" t="s">
        <v>35</v>
      </c>
      <c r="B366" s="258" t="s">
        <v>44</v>
      </c>
      <c r="C366" s="259"/>
      <c r="D366" s="134" t="s">
        <v>27</v>
      </c>
      <c r="E366" s="134"/>
      <c r="F366" s="134"/>
      <c r="G366" s="134"/>
      <c r="H366" s="134"/>
      <c r="I366" s="134"/>
      <c r="J366" s="134"/>
      <c r="K366" s="135"/>
    </row>
    <row r="367" spans="1:11" x14ac:dyDescent="0.15">
      <c r="A367" s="90"/>
      <c r="B367" s="91"/>
      <c r="C367" s="91"/>
      <c r="D367" s="91"/>
      <c r="E367" s="91"/>
      <c r="F367" s="91"/>
      <c r="G367" s="91"/>
      <c r="H367" s="91"/>
      <c r="I367" s="91"/>
      <c r="J367" s="91"/>
      <c r="K367" s="126"/>
    </row>
    <row r="368" spans="1:11" x14ac:dyDescent="0.15">
      <c r="A368" s="90" t="s">
        <v>28</v>
      </c>
      <c r="B368" s="91"/>
      <c r="C368" s="91"/>
      <c r="D368" s="91"/>
      <c r="E368" s="91"/>
      <c r="F368" s="91"/>
      <c r="G368" s="91"/>
      <c r="H368" s="91"/>
      <c r="I368" s="91"/>
      <c r="J368" s="91"/>
      <c r="K368" s="126"/>
    </row>
    <row r="369" spans="1:12" ht="20.100000000000001" customHeight="1" x14ac:dyDescent="0.15">
      <c r="A369" s="260" t="s">
        <v>29</v>
      </c>
      <c r="B369" s="260"/>
      <c r="C369" s="260"/>
      <c r="D369" s="260"/>
      <c r="E369" s="260" t="s">
        <v>216</v>
      </c>
      <c r="F369" s="260"/>
      <c r="G369" s="260"/>
      <c r="H369" s="260"/>
      <c r="I369" s="260" t="s">
        <v>43</v>
      </c>
      <c r="J369" s="260"/>
      <c r="K369" s="260"/>
    </row>
    <row r="370" spans="1:12" ht="30" customHeight="1" x14ac:dyDescent="0.15">
      <c r="A370" s="253" t="s">
        <v>30</v>
      </c>
      <c r="B370" s="253"/>
      <c r="C370" s="253"/>
      <c r="D370" s="253"/>
      <c r="E370" s="254">
        <f>'様式3-1-1 ｲ（診断・要緊急安全確認)'!D26</f>
        <v>0</v>
      </c>
      <c r="F370" s="255"/>
      <c r="G370" s="256"/>
      <c r="H370" s="136" t="s">
        <v>41</v>
      </c>
      <c r="I370" s="257"/>
      <c r="J370" s="257"/>
      <c r="K370" s="257"/>
    </row>
    <row r="371" spans="1:12" ht="30" customHeight="1" x14ac:dyDescent="0.15">
      <c r="A371" s="253" t="s">
        <v>31</v>
      </c>
      <c r="B371" s="253"/>
      <c r="C371" s="253"/>
      <c r="D371" s="253"/>
      <c r="E371" s="254">
        <f>'様式3-1-1 ｲ（診断・要緊急安全確認)'!C26</f>
        <v>0</v>
      </c>
      <c r="F371" s="255"/>
      <c r="G371" s="256"/>
      <c r="H371" s="136" t="s">
        <v>41</v>
      </c>
      <c r="I371" s="257"/>
      <c r="J371" s="257"/>
      <c r="K371" s="257"/>
    </row>
    <row r="372" spans="1:12" ht="30" customHeight="1" x14ac:dyDescent="0.15">
      <c r="A372" s="253" t="s">
        <v>81</v>
      </c>
      <c r="B372" s="253"/>
      <c r="C372" s="253"/>
      <c r="D372" s="253"/>
      <c r="E372" s="254">
        <f>'様式3-1-1 ｲ（診断・要緊急安全確認)'!F26</f>
        <v>0</v>
      </c>
      <c r="F372" s="255"/>
      <c r="G372" s="256"/>
      <c r="H372" s="136" t="s">
        <v>41</v>
      </c>
      <c r="I372" s="257"/>
      <c r="J372" s="257"/>
      <c r="K372" s="257"/>
    </row>
    <row r="373" spans="1:12" ht="30" customHeight="1" x14ac:dyDescent="0.15">
      <c r="A373" s="253" t="s">
        <v>32</v>
      </c>
      <c r="B373" s="253"/>
      <c r="C373" s="253"/>
      <c r="D373" s="253"/>
      <c r="E373" s="254" t="str">
        <f>'様式3-1-1 ｲ（診断・要緊急安全確認)'!V26</f>
        <v/>
      </c>
      <c r="F373" s="255"/>
      <c r="G373" s="256"/>
      <c r="H373" s="136" t="s">
        <v>41</v>
      </c>
      <c r="I373" s="257"/>
      <c r="J373" s="257"/>
      <c r="K373" s="257"/>
    </row>
    <row r="374" spans="1:12" x14ac:dyDescent="0.15">
      <c r="A374" s="90" t="s">
        <v>33</v>
      </c>
      <c r="B374" s="91"/>
      <c r="C374" s="91"/>
      <c r="D374" s="91"/>
      <c r="E374" s="91"/>
      <c r="F374" s="91"/>
      <c r="G374" s="91"/>
      <c r="H374" s="91"/>
      <c r="I374" s="91"/>
      <c r="J374" s="91"/>
      <c r="K374" s="126"/>
    </row>
    <row r="375" spans="1:12" x14ac:dyDescent="0.15">
      <c r="A375" s="90"/>
      <c r="B375" s="91"/>
      <c r="C375" s="91"/>
      <c r="D375" s="91"/>
      <c r="E375" s="91"/>
      <c r="F375" s="91"/>
      <c r="G375" s="91"/>
      <c r="H375" s="91"/>
      <c r="I375" s="91"/>
      <c r="J375" s="91"/>
      <c r="K375" s="126"/>
    </row>
    <row r="376" spans="1:12" x14ac:dyDescent="0.15">
      <c r="A376" s="90" t="s">
        <v>345</v>
      </c>
      <c r="B376" s="91"/>
      <c r="C376" s="91"/>
      <c r="D376" s="91"/>
      <c r="E376" s="91"/>
      <c r="F376" s="91"/>
      <c r="G376" s="91"/>
      <c r="H376" s="91"/>
      <c r="I376" s="91"/>
      <c r="J376" s="91"/>
      <c r="K376" s="126"/>
    </row>
    <row r="377" spans="1:12" ht="30" customHeight="1" x14ac:dyDescent="0.15">
      <c r="A377" s="166" t="s">
        <v>346</v>
      </c>
      <c r="B377" s="245" t="s">
        <v>369</v>
      </c>
      <c r="C377" s="246"/>
      <c r="D377" s="247"/>
      <c r="E377" s="17" t="s">
        <v>54</v>
      </c>
      <c r="F377" s="91"/>
      <c r="G377" s="91"/>
      <c r="H377" s="91"/>
      <c r="I377" s="91"/>
      <c r="J377" s="91"/>
      <c r="K377" s="126"/>
      <c r="L377" s="169"/>
    </row>
    <row r="378" spans="1:12" ht="30" customHeight="1" x14ac:dyDescent="0.15">
      <c r="A378" s="166" t="s">
        <v>347</v>
      </c>
      <c r="B378" s="248" t="s">
        <v>370</v>
      </c>
      <c r="C378" s="249"/>
      <c r="D378" s="91" t="s">
        <v>54</v>
      </c>
      <c r="E378" s="17"/>
      <c r="F378" s="91"/>
      <c r="G378" s="91"/>
      <c r="H378" s="91"/>
      <c r="I378" s="91"/>
      <c r="J378" s="91"/>
      <c r="K378" s="126"/>
    </row>
    <row r="379" spans="1:12" x14ac:dyDescent="0.15">
      <c r="A379" s="250"/>
      <c r="B379" s="251"/>
      <c r="C379" s="251"/>
      <c r="D379" s="251"/>
      <c r="E379" s="251"/>
      <c r="F379" s="251"/>
      <c r="G379" s="251"/>
      <c r="H379" s="251"/>
      <c r="I379" s="251"/>
      <c r="J379" s="251"/>
      <c r="K379" s="252"/>
    </row>
  </sheetData>
  <mergeCells count="299">
    <mergeCell ref="B9:K9"/>
    <mergeCell ref="B18:K18"/>
    <mergeCell ref="B17:K17"/>
    <mergeCell ref="B16:K16"/>
    <mergeCell ref="B15:K15"/>
    <mergeCell ref="B21:K21"/>
    <mergeCell ref="A5:K5"/>
    <mergeCell ref="A31:D31"/>
    <mergeCell ref="E27:H27"/>
    <mergeCell ref="E28:G28"/>
    <mergeCell ref="E29:G29"/>
    <mergeCell ref="A12:B12"/>
    <mergeCell ref="A16:A17"/>
    <mergeCell ref="A43:K43"/>
    <mergeCell ref="B47:K47"/>
    <mergeCell ref="A50:B50"/>
    <mergeCell ref="B53:K53"/>
    <mergeCell ref="E30:G30"/>
    <mergeCell ref="E31:G31"/>
    <mergeCell ref="B22:E22"/>
    <mergeCell ref="B24:C24"/>
    <mergeCell ref="A27:D27"/>
    <mergeCell ref="A28:D28"/>
    <mergeCell ref="A29:D29"/>
    <mergeCell ref="A30:D30"/>
    <mergeCell ref="I28:K28"/>
    <mergeCell ref="I29:K29"/>
    <mergeCell ref="I30:K30"/>
    <mergeCell ref="I31:K31"/>
    <mergeCell ref="I27:K27"/>
    <mergeCell ref="B23:C23"/>
    <mergeCell ref="B35:D35"/>
    <mergeCell ref="B36:C36"/>
    <mergeCell ref="A54:A55"/>
    <mergeCell ref="B54:K54"/>
    <mergeCell ref="B55:K55"/>
    <mergeCell ref="B56:K56"/>
    <mergeCell ref="B59:K59"/>
    <mergeCell ref="B60:E60"/>
    <mergeCell ref="B61:C61"/>
    <mergeCell ref="B62:C62"/>
    <mergeCell ref="A65:D65"/>
    <mergeCell ref="E65:H65"/>
    <mergeCell ref="I65:K65"/>
    <mergeCell ref="A66:D66"/>
    <mergeCell ref="E66:G66"/>
    <mergeCell ref="I66:K66"/>
    <mergeCell ref="A67:D67"/>
    <mergeCell ref="E67:G67"/>
    <mergeCell ref="I67:K67"/>
    <mergeCell ref="A81:K81"/>
    <mergeCell ref="A75:K75"/>
    <mergeCell ref="A68:D68"/>
    <mergeCell ref="E68:G68"/>
    <mergeCell ref="I68:K68"/>
    <mergeCell ref="A69:D69"/>
    <mergeCell ref="E69:G69"/>
    <mergeCell ref="I69:K69"/>
    <mergeCell ref="B73:D73"/>
    <mergeCell ref="B74:C74"/>
    <mergeCell ref="B85:K85"/>
    <mergeCell ref="A88:B88"/>
    <mergeCell ref="B91:K91"/>
    <mergeCell ref="A92:A93"/>
    <mergeCell ref="B92:K92"/>
    <mergeCell ref="B93:K93"/>
    <mergeCell ref="B94:K94"/>
    <mergeCell ref="B97:K97"/>
    <mergeCell ref="B98:E98"/>
    <mergeCell ref="B99:C99"/>
    <mergeCell ref="B100:C100"/>
    <mergeCell ref="A103:D103"/>
    <mergeCell ref="E103:H103"/>
    <mergeCell ref="I103:K103"/>
    <mergeCell ref="A104:D104"/>
    <mergeCell ref="E104:G104"/>
    <mergeCell ref="I104:K104"/>
    <mergeCell ref="A105:D105"/>
    <mergeCell ref="E105:G105"/>
    <mergeCell ref="I105:K105"/>
    <mergeCell ref="A119:K119"/>
    <mergeCell ref="A106:D106"/>
    <mergeCell ref="E106:G106"/>
    <mergeCell ref="I106:K106"/>
    <mergeCell ref="A107:D107"/>
    <mergeCell ref="E107:G107"/>
    <mergeCell ref="I107:K107"/>
    <mergeCell ref="B123:K123"/>
    <mergeCell ref="A126:B126"/>
    <mergeCell ref="B111:D111"/>
    <mergeCell ref="B112:C112"/>
    <mergeCell ref="B129:K129"/>
    <mergeCell ref="A130:A131"/>
    <mergeCell ref="B130:K130"/>
    <mergeCell ref="B131:K131"/>
    <mergeCell ref="B132:K132"/>
    <mergeCell ref="B135:K135"/>
    <mergeCell ref="B136:E136"/>
    <mergeCell ref="B137:C137"/>
    <mergeCell ref="B138:C138"/>
    <mergeCell ref="A141:D141"/>
    <mergeCell ref="E141:H141"/>
    <mergeCell ref="I141:K141"/>
    <mergeCell ref="A142:D142"/>
    <mergeCell ref="E142:G142"/>
    <mergeCell ref="I142:K142"/>
    <mergeCell ref="A143:D143"/>
    <mergeCell ref="E143:G143"/>
    <mergeCell ref="I143:K143"/>
    <mergeCell ref="A157:K157"/>
    <mergeCell ref="A144:D144"/>
    <mergeCell ref="E144:G144"/>
    <mergeCell ref="I144:K144"/>
    <mergeCell ref="A145:D145"/>
    <mergeCell ref="E145:G145"/>
    <mergeCell ref="I145:K145"/>
    <mergeCell ref="B161:K161"/>
    <mergeCell ref="A164:B164"/>
    <mergeCell ref="B149:D149"/>
    <mergeCell ref="B150:C150"/>
    <mergeCell ref="B167:K167"/>
    <mergeCell ref="A168:A169"/>
    <mergeCell ref="B168:K168"/>
    <mergeCell ref="B169:K169"/>
    <mergeCell ref="B170:K170"/>
    <mergeCell ref="B173:K173"/>
    <mergeCell ref="B174:E174"/>
    <mergeCell ref="B175:C175"/>
    <mergeCell ref="B176:C176"/>
    <mergeCell ref="A179:D179"/>
    <mergeCell ref="E179:H179"/>
    <mergeCell ref="I179:K179"/>
    <mergeCell ref="A180:D180"/>
    <mergeCell ref="E180:G180"/>
    <mergeCell ref="I180:K180"/>
    <mergeCell ref="A181:D181"/>
    <mergeCell ref="E181:G181"/>
    <mergeCell ref="I181:K181"/>
    <mergeCell ref="A195:K195"/>
    <mergeCell ref="A182:D182"/>
    <mergeCell ref="E182:G182"/>
    <mergeCell ref="I182:K182"/>
    <mergeCell ref="A183:D183"/>
    <mergeCell ref="E183:G183"/>
    <mergeCell ref="I183:K183"/>
    <mergeCell ref="B199:K199"/>
    <mergeCell ref="A202:B202"/>
    <mergeCell ref="B187:D187"/>
    <mergeCell ref="B188:C188"/>
    <mergeCell ref="B205:K205"/>
    <mergeCell ref="A206:A207"/>
    <mergeCell ref="B206:K206"/>
    <mergeCell ref="B207:K207"/>
    <mergeCell ref="B208:K208"/>
    <mergeCell ref="B211:K211"/>
    <mergeCell ref="B212:E212"/>
    <mergeCell ref="B213:C213"/>
    <mergeCell ref="B214:C214"/>
    <mergeCell ref="A217:D217"/>
    <mergeCell ref="E217:H217"/>
    <mergeCell ref="I217:K217"/>
    <mergeCell ref="A218:D218"/>
    <mergeCell ref="E218:G218"/>
    <mergeCell ref="I218:K218"/>
    <mergeCell ref="A219:D219"/>
    <mergeCell ref="E219:G219"/>
    <mergeCell ref="I219:K219"/>
    <mergeCell ref="A233:K233"/>
    <mergeCell ref="A220:D220"/>
    <mergeCell ref="E220:G220"/>
    <mergeCell ref="I220:K220"/>
    <mergeCell ref="A221:D221"/>
    <mergeCell ref="E221:G221"/>
    <mergeCell ref="I221:K221"/>
    <mergeCell ref="B237:K237"/>
    <mergeCell ref="A240:B240"/>
    <mergeCell ref="B225:D225"/>
    <mergeCell ref="B226:C226"/>
    <mergeCell ref="B243:K243"/>
    <mergeCell ref="A244:A245"/>
    <mergeCell ref="B244:K244"/>
    <mergeCell ref="B245:K245"/>
    <mergeCell ref="B246:K246"/>
    <mergeCell ref="B249:K249"/>
    <mergeCell ref="B250:E250"/>
    <mergeCell ref="B251:C251"/>
    <mergeCell ref="B252:C252"/>
    <mergeCell ref="A255:D255"/>
    <mergeCell ref="E255:H255"/>
    <mergeCell ref="I255:K255"/>
    <mergeCell ref="A256:D256"/>
    <mergeCell ref="E256:G256"/>
    <mergeCell ref="I256:K256"/>
    <mergeCell ref="A257:D257"/>
    <mergeCell ref="E257:G257"/>
    <mergeCell ref="I257:K257"/>
    <mergeCell ref="A271:K271"/>
    <mergeCell ref="A258:D258"/>
    <mergeCell ref="E258:G258"/>
    <mergeCell ref="I258:K258"/>
    <mergeCell ref="A259:D259"/>
    <mergeCell ref="E259:G259"/>
    <mergeCell ref="I259:K259"/>
    <mergeCell ref="B275:K275"/>
    <mergeCell ref="A278:B278"/>
    <mergeCell ref="B263:D263"/>
    <mergeCell ref="B264:C264"/>
    <mergeCell ref="B281:K281"/>
    <mergeCell ref="A282:A283"/>
    <mergeCell ref="B282:K282"/>
    <mergeCell ref="B283:K283"/>
    <mergeCell ref="B284:K284"/>
    <mergeCell ref="B287:K287"/>
    <mergeCell ref="B288:E288"/>
    <mergeCell ref="B289:C289"/>
    <mergeCell ref="B290:C290"/>
    <mergeCell ref="A293:D293"/>
    <mergeCell ref="E293:H293"/>
    <mergeCell ref="I293:K293"/>
    <mergeCell ref="A294:D294"/>
    <mergeCell ref="E294:G294"/>
    <mergeCell ref="I294:K294"/>
    <mergeCell ref="A295:D295"/>
    <mergeCell ref="E295:G295"/>
    <mergeCell ref="I295:K295"/>
    <mergeCell ref="A309:K309"/>
    <mergeCell ref="A303:K303"/>
    <mergeCell ref="A296:D296"/>
    <mergeCell ref="E296:G296"/>
    <mergeCell ref="I296:K296"/>
    <mergeCell ref="A297:D297"/>
    <mergeCell ref="E297:G297"/>
    <mergeCell ref="I297:K297"/>
    <mergeCell ref="B313:K313"/>
    <mergeCell ref="B301:D301"/>
    <mergeCell ref="B302:C302"/>
    <mergeCell ref="A316:B316"/>
    <mergeCell ref="B319:K319"/>
    <mergeCell ref="A320:A321"/>
    <mergeCell ref="B320:K320"/>
    <mergeCell ref="B321:K321"/>
    <mergeCell ref="B322:K322"/>
    <mergeCell ref="B325:K325"/>
    <mergeCell ref="B326:E326"/>
    <mergeCell ref="B327:C327"/>
    <mergeCell ref="B328:C328"/>
    <mergeCell ref="A331:D331"/>
    <mergeCell ref="E331:H331"/>
    <mergeCell ref="I331:K331"/>
    <mergeCell ref="A332:D332"/>
    <mergeCell ref="E332:G332"/>
    <mergeCell ref="I332:K332"/>
    <mergeCell ref="A333:D333"/>
    <mergeCell ref="E333:G333"/>
    <mergeCell ref="I333:K333"/>
    <mergeCell ref="A347:K347"/>
    <mergeCell ref="A341:K341"/>
    <mergeCell ref="A334:D334"/>
    <mergeCell ref="E334:G334"/>
    <mergeCell ref="I334:K334"/>
    <mergeCell ref="A335:D335"/>
    <mergeCell ref="E335:G335"/>
    <mergeCell ref="I335:K335"/>
    <mergeCell ref="B351:K351"/>
    <mergeCell ref="B339:D339"/>
    <mergeCell ref="B340:C340"/>
    <mergeCell ref="A354:B354"/>
    <mergeCell ref="B357:K357"/>
    <mergeCell ref="A358:A359"/>
    <mergeCell ref="B358:K358"/>
    <mergeCell ref="B359:K359"/>
    <mergeCell ref="B360:K360"/>
    <mergeCell ref="B363:K363"/>
    <mergeCell ref="B364:E364"/>
    <mergeCell ref="B365:C365"/>
    <mergeCell ref="B377:D377"/>
    <mergeCell ref="B378:C378"/>
    <mergeCell ref="A379:K379"/>
    <mergeCell ref="A113:K113"/>
    <mergeCell ref="A151:K151"/>
    <mergeCell ref="A189:K189"/>
    <mergeCell ref="A227:K227"/>
    <mergeCell ref="A265:K265"/>
    <mergeCell ref="A372:D372"/>
    <mergeCell ref="E372:G372"/>
    <mergeCell ref="I372:K372"/>
    <mergeCell ref="B366:C366"/>
    <mergeCell ref="A369:D369"/>
    <mergeCell ref="E369:H369"/>
    <mergeCell ref="I369:K369"/>
    <mergeCell ref="A373:D373"/>
    <mergeCell ref="E373:G373"/>
    <mergeCell ref="I373:K373"/>
    <mergeCell ref="A370:D370"/>
    <mergeCell ref="E370:G370"/>
    <mergeCell ref="I370:K370"/>
    <mergeCell ref="A371:D371"/>
    <mergeCell ref="E371:G371"/>
    <mergeCell ref="I371:K371"/>
  </mergeCells>
  <phoneticPr fontId="2"/>
  <pageMargins left="0.70866141732283472" right="0.51181102362204722" top="0.94488188976377963" bottom="0.74803149606299213" header="0.31496062992125984" footer="0.31496062992125984"/>
  <pageSetup paperSize="9" scale="94" orientation="portrait" blackAndWhite="1" r:id="rId1"/>
  <rowBreaks count="9" manualBreakCount="9">
    <brk id="38" max="16383" man="1"/>
    <brk id="76" max="16383" man="1"/>
    <brk id="114" max="16383" man="1"/>
    <brk id="152" max="16383" man="1"/>
    <brk id="190" max="16383" man="1"/>
    <brk id="228" max="16383" man="1"/>
    <brk id="266" max="16383" man="1"/>
    <brk id="304" max="16383" man="1"/>
    <brk id="3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79"/>
  <sheetViews>
    <sheetView showZeros="0" view="pageBreakPreview" zoomScaleNormal="100" zoomScaleSheetLayoutView="100" workbookViewId="0"/>
  </sheetViews>
  <sheetFormatPr defaultColWidth="8.625" defaultRowHeight="13.5" x14ac:dyDescent="0.15"/>
  <cols>
    <col min="1" max="16384" width="8.625" style="125"/>
  </cols>
  <sheetData>
    <row r="1" spans="1:11" x14ac:dyDescent="0.15">
      <c r="A1" s="122" t="s">
        <v>124</v>
      </c>
      <c r="B1" s="123"/>
      <c r="C1" s="123"/>
      <c r="D1" s="123"/>
      <c r="E1" s="123"/>
      <c r="F1" s="123"/>
      <c r="G1" s="123"/>
      <c r="H1" s="123"/>
      <c r="I1" s="123"/>
      <c r="J1" s="123"/>
      <c r="K1" s="124"/>
    </row>
    <row r="2" spans="1:11" x14ac:dyDescent="0.15">
      <c r="A2" s="90"/>
      <c r="B2" s="91"/>
      <c r="C2" s="91"/>
      <c r="D2" s="91"/>
      <c r="E2" s="91"/>
      <c r="F2" s="91"/>
      <c r="G2" s="91"/>
      <c r="H2" s="91"/>
      <c r="I2" s="91"/>
      <c r="J2" s="91"/>
      <c r="K2" s="126"/>
    </row>
    <row r="3" spans="1:11" x14ac:dyDescent="0.15">
      <c r="A3" s="90"/>
      <c r="B3" s="91"/>
      <c r="C3" s="91"/>
      <c r="D3" s="91"/>
      <c r="E3" s="91"/>
      <c r="F3" s="91"/>
      <c r="G3" s="91"/>
      <c r="H3" s="91"/>
      <c r="I3" s="91"/>
      <c r="J3" s="91"/>
      <c r="K3" s="126"/>
    </row>
    <row r="4" spans="1:11" x14ac:dyDescent="0.15">
      <c r="A4" s="90"/>
      <c r="B4" s="91"/>
      <c r="C4" s="91"/>
      <c r="D4" s="91"/>
      <c r="E4" s="91"/>
      <c r="F4" s="91"/>
      <c r="G4" s="91"/>
      <c r="H4" s="91"/>
      <c r="I4" s="91"/>
      <c r="J4" s="91"/>
      <c r="K4" s="126"/>
    </row>
    <row r="5" spans="1:11" ht="18.75" x14ac:dyDescent="0.15">
      <c r="A5" s="281" t="s">
        <v>16</v>
      </c>
      <c r="B5" s="282"/>
      <c r="C5" s="282"/>
      <c r="D5" s="282"/>
      <c r="E5" s="282"/>
      <c r="F5" s="282"/>
      <c r="G5" s="282"/>
      <c r="H5" s="282"/>
      <c r="I5" s="282"/>
      <c r="J5" s="282"/>
      <c r="K5" s="283"/>
    </row>
    <row r="6" spans="1:11" ht="18.75" x14ac:dyDescent="0.15">
      <c r="A6" s="127"/>
      <c r="B6" s="91"/>
      <c r="C6" s="91"/>
      <c r="D6" s="91"/>
      <c r="E6" s="91"/>
      <c r="F6" s="91"/>
      <c r="G6" s="91"/>
      <c r="H6" s="91"/>
      <c r="I6" s="91"/>
      <c r="J6" s="91"/>
      <c r="K6" s="126"/>
    </row>
    <row r="7" spans="1:11" x14ac:dyDescent="0.15">
      <c r="A7" s="90"/>
      <c r="B7" s="91"/>
      <c r="C7" s="91"/>
      <c r="D7" s="91"/>
      <c r="E7" s="91"/>
      <c r="F7" s="91"/>
      <c r="G7" s="91"/>
      <c r="H7" s="91"/>
      <c r="I7" s="91"/>
      <c r="J7" s="91"/>
      <c r="K7" s="126"/>
    </row>
    <row r="8" spans="1:11" x14ac:dyDescent="0.15">
      <c r="A8" s="90" t="s">
        <v>36</v>
      </c>
      <c r="B8" s="91"/>
      <c r="C8" s="91"/>
      <c r="D8" s="91"/>
      <c r="E8" s="91"/>
      <c r="F8" s="91"/>
      <c r="G8" s="91"/>
      <c r="H8" s="91"/>
      <c r="I8" s="91"/>
      <c r="J8" s="91"/>
      <c r="K8" s="126"/>
    </row>
    <row r="9" spans="1:11" ht="30" customHeight="1" x14ac:dyDescent="0.15">
      <c r="A9" s="128" t="s">
        <v>17</v>
      </c>
      <c r="B9" s="284" t="str">
        <f>CONCATENATE(基礎情報入力!D4,"　　",基礎情報入力!D5)</f>
        <v>　　</v>
      </c>
      <c r="C9" s="285"/>
      <c r="D9" s="285"/>
      <c r="E9" s="285"/>
      <c r="F9" s="285"/>
      <c r="G9" s="285"/>
      <c r="H9" s="285"/>
      <c r="I9" s="285"/>
      <c r="J9" s="285"/>
      <c r="K9" s="286"/>
    </row>
    <row r="10" spans="1:11" x14ac:dyDescent="0.15">
      <c r="A10" s="90"/>
      <c r="B10" s="91"/>
      <c r="C10" s="91"/>
      <c r="D10" s="91"/>
      <c r="E10" s="91"/>
      <c r="F10" s="91"/>
      <c r="G10" s="91"/>
      <c r="H10" s="91"/>
      <c r="I10" s="91"/>
      <c r="J10" s="91"/>
      <c r="K10" s="126"/>
    </row>
    <row r="11" spans="1:11" x14ac:dyDescent="0.15">
      <c r="A11" s="90" t="s">
        <v>215</v>
      </c>
      <c r="B11" s="91"/>
      <c r="C11" s="91"/>
      <c r="D11" s="91"/>
      <c r="E11" s="91"/>
      <c r="F11" s="91"/>
      <c r="G11" s="91"/>
      <c r="H11" s="91"/>
      <c r="I11" s="91"/>
      <c r="J11" s="91"/>
      <c r="K11" s="126"/>
    </row>
    <row r="12" spans="1:11" ht="30" customHeight="1" x14ac:dyDescent="0.15">
      <c r="A12" s="261"/>
      <c r="B12" s="262"/>
      <c r="C12" s="91" t="s">
        <v>20</v>
      </c>
      <c r="D12" s="91"/>
      <c r="E12" s="91"/>
      <c r="F12" s="91"/>
      <c r="G12" s="91"/>
      <c r="H12" s="91"/>
      <c r="I12" s="91"/>
      <c r="J12" s="91"/>
      <c r="K12" s="126"/>
    </row>
    <row r="13" spans="1:11" x14ac:dyDescent="0.15">
      <c r="A13" s="90"/>
      <c r="B13" s="91"/>
      <c r="C13" s="91"/>
      <c r="D13" s="91"/>
      <c r="E13" s="91"/>
      <c r="F13" s="91"/>
      <c r="G13" s="91"/>
      <c r="H13" s="91"/>
      <c r="I13" s="91"/>
      <c r="J13" s="91"/>
      <c r="K13" s="126"/>
    </row>
    <row r="14" spans="1:11" x14ac:dyDescent="0.15">
      <c r="A14" s="90" t="s">
        <v>18</v>
      </c>
      <c r="B14" s="91"/>
      <c r="C14" s="91"/>
      <c r="D14" s="91"/>
      <c r="E14" s="91"/>
      <c r="F14" s="91"/>
      <c r="G14" s="91"/>
      <c r="H14" s="91"/>
      <c r="I14" s="91"/>
      <c r="J14" s="91"/>
      <c r="K14" s="126"/>
    </row>
    <row r="15" spans="1:11" ht="30" customHeight="1" x14ac:dyDescent="0.15">
      <c r="A15" s="129" t="s">
        <v>19</v>
      </c>
      <c r="B15" s="263">
        <f>基礎情報入力!F10</f>
        <v>0</v>
      </c>
      <c r="C15" s="264"/>
      <c r="D15" s="264"/>
      <c r="E15" s="264"/>
      <c r="F15" s="264"/>
      <c r="G15" s="264"/>
      <c r="H15" s="264"/>
      <c r="I15" s="264"/>
      <c r="J15" s="264"/>
      <c r="K15" s="265"/>
    </row>
    <row r="16" spans="1:11" ht="24.95" customHeight="1" x14ac:dyDescent="0.15">
      <c r="A16" s="266" t="s">
        <v>34</v>
      </c>
      <c r="B16" s="263">
        <f>基礎情報入力!F11</f>
        <v>0</v>
      </c>
      <c r="C16" s="264"/>
      <c r="D16" s="264"/>
      <c r="E16" s="264"/>
      <c r="F16" s="264"/>
      <c r="G16" s="264"/>
      <c r="H16" s="264"/>
      <c r="I16" s="264"/>
      <c r="J16" s="264"/>
      <c r="K16" s="265"/>
    </row>
    <row r="17" spans="1:12" ht="39.950000000000003" customHeight="1" x14ac:dyDescent="0.15">
      <c r="A17" s="267"/>
      <c r="B17" s="268" t="str">
        <f>CONCATENATE(基礎情報入力!F12,基礎情報入力!F13,基礎情報入力!F14)</f>
        <v/>
      </c>
      <c r="C17" s="269"/>
      <c r="D17" s="269"/>
      <c r="E17" s="269"/>
      <c r="F17" s="269"/>
      <c r="G17" s="269"/>
      <c r="H17" s="269"/>
      <c r="I17" s="269"/>
      <c r="J17" s="269"/>
      <c r="K17" s="270"/>
    </row>
    <row r="18" spans="1:12" ht="30" customHeight="1" x14ac:dyDescent="0.15">
      <c r="A18" s="129" t="s">
        <v>21</v>
      </c>
      <c r="B18" s="271" t="str">
        <f>B17</f>
        <v/>
      </c>
      <c r="C18" s="272"/>
      <c r="D18" s="272"/>
      <c r="E18" s="272"/>
      <c r="F18" s="272"/>
      <c r="G18" s="272"/>
      <c r="H18" s="272"/>
      <c r="I18" s="272"/>
      <c r="J18" s="272"/>
      <c r="K18" s="273"/>
    </row>
    <row r="19" spans="1:12" x14ac:dyDescent="0.15">
      <c r="A19" s="90" t="s">
        <v>22</v>
      </c>
      <c r="B19" s="91"/>
      <c r="C19" s="91"/>
      <c r="D19" s="91"/>
      <c r="E19" s="91"/>
      <c r="F19" s="91"/>
      <c r="G19" s="91"/>
      <c r="H19" s="91"/>
      <c r="I19" s="91"/>
      <c r="J19" s="91"/>
      <c r="K19" s="126"/>
    </row>
    <row r="20" spans="1:12" x14ac:dyDescent="0.15">
      <c r="A20" s="90"/>
      <c r="B20" s="91"/>
      <c r="C20" s="91"/>
      <c r="D20" s="91"/>
      <c r="E20" s="91"/>
      <c r="F20" s="91"/>
      <c r="G20" s="91"/>
      <c r="H20" s="91"/>
      <c r="I20" s="91"/>
      <c r="J20" s="91"/>
      <c r="K20" s="126"/>
    </row>
    <row r="21" spans="1:12" ht="39.950000000000003" customHeight="1" x14ac:dyDescent="0.15">
      <c r="A21" s="129" t="s">
        <v>23</v>
      </c>
      <c r="B21" s="274"/>
      <c r="C21" s="275"/>
      <c r="D21" s="275"/>
      <c r="E21" s="275"/>
      <c r="F21" s="275"/>
      <c r="G21" s="275"/>
      <c r="H21" s="275"/>
      <c r="I21" s="275"/>
      <c r="J21" s="275"/>
      <c r="K21" s="276"/>
    </row>
    <row r="22" spans="1:12" ht="30" customHeight="1" x14ac:dyDescent="0.15">
      <c r="A22" s="130" t="s">
        <v>24</v>
      </c>
      <c r="B22" s="277" t="s">
        <v>37</v>
      </c>
      <c r="C22" s="278"/>
      <c r="D22" s="278"/>
      <c r="E22" s="278"/>
      <c r="F22" s="115" t="s">
        <v>40</v>
      </c>
      <c r="G22" s="131"/>
      <c r="H22" s="115" t="s">
        <v>38</v>
      </c>
      <c r="I22" s="131"/>
      <c r="J22" s="132" t="s">
        <v>39</v>
      </c>
      <c r="K22" s="133"/>
    </row>
    <row r="23" spans="1:12" ht="30" customHeight="1" x14ac:dyDescent="0.15">
      <c r="A23" s="130" t="s">
        <v>25</v>
      </c>
      <c r="B23" s="279">
        <f>基礎情報入力!F15</f>
        <v>0</v>
      </c>
      <c r="C23" s="280"/>
      <c r="D23" s="134" t="s">
        <v>26</v>
      </c>
      <c r="E23" s="134"/>
      <c r="F23" s="134"/>
      <c r="G23" s="134"/>
      <c r="H23" s="134"/>
      <c r="I23" s="134"/>
      <c r="J23" s="134"/>
      <c r="K23" s="135"/>
    </row>
    <row r="24" spans="1:12" ht="30" customHeight="1" x14ac:dyDescent="0.15">
      <c r="A24" s="128" t="s">
        <v>35</v>
      </c>
      <c r="B24" s="258" t="s">
        <v>44</v>
      </c>
      <c r="C24" s="259"/>
      <c r="D24" s="134" t="s">
        <v>27</v>
      </c>
      <c r="E24" s="134"/>
      <c r="F24" s="134"/>
      <c r="G24" s="134"/>
      <c r="H24" s="134"/>
      <c r="I24" s="134"/>
      <c r="J24" s="134"/>
      <c r="K24" s="135"/>
    </row>
    <row r="25" spans="1:12" x14ac:dyDescent="0.15">
      <c r="A25" s="90"/>
      <c r="B25" s="91"/>
      <c r="C25" s="91"/>
      <c r="D25" s="91"/>
      <c r="E25" s="91"/>
      <c r="F25" s="91"/>
      <c r="G25" s="91"/>
      <c r="H25" s="91"/>
      <c r="I25" s="91"/>
      <c r="J25" s="91"/>
      <c r="K25" s="126"/>
    </row>
    <row r="26" spans="1:12" x14ac:dyDescent="0.15">
      <c r="A26" s="90" t="s">
        <v>28</v>
      </c>
      <c r="B26" s="91"/>
      <c r="C26" s="91"/>
      <c r="D26" s="91"/>
      <c r="E26" s="91"/>
      <c r="F26" s="91"/>
      <c r="G26" s="91"/>
      <c r="H26" s="91"/>
      <c r="I26" s="91"/>
      <c r="J26" s="91"/>
      <c r="K26" s="126"/>
    </row>
    <row r="27" spans="1:12" ht="20.100000000000001" customHeight="1" x14ac:dyDescent="0.15">
      <c r="A27" s="260" t="s">
        <v>29</v>
      </c>
      <c r="B27" s="260"/>
      <c r="C27" s="260"/>
      <c r="D27" s="260"/>
      <c r="E27" s="260" t="s">
        <v>216</v>
      </c>
      <c r="F27" s="260"/>
      <c r="G27" s="260"/>
      <c r="H27" s="260"/>
      <c r="I27" s="260" t="s">
        <v>43</v>
      </c>
      <c r="J27" s="260"/>
      <c r="K27" s="260"/>
    </row>
    <row r="28" spans="1:12" ht="30" customHeight="1" x14ac:dyDescent="0.15">
      <c r="A28" s="253" t="s">
        <v>30</v>
      </c>
      <c r="B28" s="253"/>
      <c r="C28" s="253"/>
      <c r="D28" s="253"/>
      <c r="E28" s="254">
        <f>'様式3-2-1 ｲ（診断・要安全確認計画）'!D8</f>
        <v>0</v>
      </c>
      <c r="F28" s="255"/>
      <c r="G28" s="256"/>
      <c r="H28" s="136" t="s">
        <v>41</v>
      </c>
      <c r="I28" s="257"/>
      <c r="J28" s="257"/>
      <c r="K28" s="257"/>
      <c r="L28" s="125" t="s">
        <v>317</v>
      </c>
    </row>
    <row r="29" spans="1:12" ht="30" customHeight="1" x14ac:dyDescent="0.15">
      <c r="A29" s="253" t="s">
        <v>31</v>
      </c>
      <c r="B29" s="253"/>
      <c r="C29" s="253"/>
      <c r="D29" s="253"/>
      <c r="E29" s="254">
        <f>'様式3-2-1 ｲ（診断・要安全確認計画）'!C8</f>
        <v>0</v>
      </c>
      <c r="F29" s="255"/>
      <c r="G29" s="256"/>
      <c r="H29" s="136" t="s">
        <v>41</v>
      </c>
      <c r="I29" s="257"/>
      <c r="J29" s="257"/>
      <c r="K29" s="257"/>
      <c r="L29" s="125" t="s">
        <v>318</v>
      </c>
    </row>
    <row r="30" spans="1:12" ht="30" customHeight="1" x14ac:dyDescent="0.15">
      <c r="A30" s="253" t="s">
        <v>81</v>
      </c>
      <c r="B30" s="253"/>
      <c r="C30" s="253"/>
      <c r="D30" s="253"/>
      <c r="E30" s="254">
        <f>'様式3-2-1 ｲ（診断・要安全確認計画）'!F8</f>
        <v>0</v>
      </c>
      <c r="F30" s="255"/>
      <c r="G30" s="256"/>
      <c r="H30" s="136" t="s">
        <v>41</v>
      </c>
      <c r="I30" s="257"/>
      <c r="J30" s="257"/>
      <c r="K30" s="257"/>
    </row>
    <row r="31" spans="1:12" ht="30" customHeight="1" x14ac:dyDescent="0.15">
      <c r="A31" s="253" t="s">
        <v>32</v>
      </c>
      <c r="B31" s="253"/>
      <c r="C31" s="253"/>
      <c r="D31" s="253"/>
      <c r="E31" s="254">
        <f>'様式3-2-1 ｲ（診断・要安全確認計画）'!V8</f>
        <v>0</v>
      </c>
      <c r="F31" s="255"/>
      <c r="G31" s="256"/>
      <c r="H31" s="136" t="s">
        <v>41</v>
      </c>
      <c r="I31" s="257"/>
      <c r="J31" s="257"/>
      <c r="K31" s="257"/>
    </row>
    <row r="32" spans="1:12" x14ac:dyDescent="0.15">
      <c r="A32" s="90" t="s">
        <v>33</v>
      </c>
      <c r="B32" s="91"/>
      <c r="C32" s="91"/>
      <c r="D32" s="91"/>
      <c r="E32" s="91"/>
      <c r="F32" s="91"/>
      <c r="G32" s="91"/>
      <c r="H32" s="91"/>
      <c r="I32" s="91"/>
      <c r="J32" s="91"/>
      <c r="K32" s="126"/>
      <c r="L32" s="125" t="s">
        <v>315</v>
      </c>
    </row>
    <row r="33" spans="1:12" x14ac:dyDescent="0.15">
      <c r="A33" s="90"/>
      <c r="B33" s="91"/>
      <c r="C33" s="91"/>
      <c r="D33" s="91"/>
      <c r="E33" s="91"/>
      <c r="F33" s="91"/>
      <c r="G33" s="91"/>
      <c r="H33" s="91"/>
      <c r="I33" s="91"/>
      <c r="J33" s="91"/>
      <c r="K33" s="126"/>
      <c r="L33" s="125" t="s">
        <v>250</v>
      </c>
    </row>
    <row r="34" spans="1:12" x14ac:dyDescent="0.15">
      <c r="A34" s="90" t="s">
        <v>345</v>
      </c>
      <c r="B34" s="91"/>
      <c r="C34" s="91"/>
      <c r="D34" s="91"/>
      <c r="E34" s="91"/>
      <c r="F34" s="91"/>
      <c r="G34" s="91"/>
      <c r="H34" s="91"/>
      <c r="I34" s="91"/>
      <c r="J34" s="91"/>
      <c r="K34" s="126"/>
      <c r="L34" s="125" t="s">
        <v>349</v>
      </c>
    </row>
    <row r="35" spans="1:12" ht="30" customHeight="1" x14ac:dyDescent="0.15">
      <c r="A35" s="166" t="s">
        <v>346</v>
      </c>
      <c r="B35" s="245" t="s">
        <v>369</v>
      </c>
      <c r="C35" s="246"/>
      <c r="D35" s="247"/>
      <c r="E35" s="17" t="s">
        <v>54</v>
      </c>
      <c r="F35" s="91"/>
      <c r="G35" s="91"/>
      <c r="H35" s="91"/>
      <c r="I35" s="91"/>
      <c r="J35" s="91"/>
      <c r="K35" s="126"/>
      <c r="L35" s="169" t="s">
        <v>350</v>
      </c>
    </row>
    <row r="36" spans="1:12" ht="30" customHeight="1" x14ac:dyDescent="0.15">
      <c r="A36" s="166" t="s">
        <v>347</v>
      </c>
      <c r="B36" s="248" t="s">
        <v>370</v>
      </c>
      <c r="C36" s="249"/>
      <c r="D36" s="91" t="s">
        <v>54</v>
      </c>
      <c r="E36" s="17"/>
      <c r="F36" s="91"/>
      <c r="G36" s="91"/>
      <c r="H36" s="91"/>
      <c r="I36" s="91"/>
      <c r="J36" s="91"/>
      <c r="K36" s="126"/>
    </row>
    <row r="37" spans="1:12" x14ac:dyDescent="0.15">
      <c r="A37" s="250"/>
      <c r="B37" s="251"/>
      <c r="C37" s="251"/>
      <c r="D37" s="251"/>
      <c r="E37" s="251"/>
      <c r="F37" s="251"/>
      <c r="G37" s="251"/>
      <c r="H37" s="251"/>
      <c r="I37" s="251"/>
      <c r="J37" s="251"/>
      <c r="K37" s="252"/>
    </row>
    <row r="39" spans="1:12" x14ac:dyDescent="0.15">
      <c r="A39" s="122" t="s">
        <v>124</v>
      </c>
      <c r="B39" s="123"/>
      <c r="C39" s="123"/>
      <c r="D39" s="123"/>
      <c r="E39" s="123"/>
      <c r="F39" s="123"/>
      <c r="G39" s="123"/>
      <c r="H39" s="123"/>
      <c r="I39" s="123"/>
      <c r="J39" s="123"/>
      <c r="K39" s="124"/>
    </row>
    <row r="40" spans="1:12" x14ac:dyDescent="0.15">
      <c r="A40" s="90"/>
      <c r="B40" s="91"/>
      <c r="C40" s="91"/>
      <c r="D40" s="91"/>
      <c r="E40" s="91"/>
      <c r="F40" s="91"/>
      <c r="G40" s="91"/>
      <c r="H40" s="91"/>
      <c r="I40" s="91"/>
      <c r="J40" s="91"/>
      <c r="K40" s="126"/>
    </row>
    <row r="41" spans="1:12" x14ac:dyDescent="0.15">
      <c r="A41" s="90"/>
      <c r="B41" s="91"/>
      <c r="C41" s="91"/>
      <c r="D41" s="91"/>
      <c r="E41" s="91"/>
      <c r="F41" s="91"/>
      <c r="G41" s="91"/>
      <c r="H41" s="91"/>
      <c r="I41" s="91"/>
      <c r="J41" s="91"/>
      <c r="K41" s="126"/>
    </row>
    <row r="42" spans="1:12" x14ac:dyDescent="0.15">
      <c r="A42" s="90"/>
      <c r="B42" s="91"/>
      <c r="C42" s="91"/>
      <c r="D42" s="91"/>
      <c r="E42" s="91"/>
      <c r="F42" s="91"/>
      <c r="G42" s="91"/>
      <c r="H42" s="91"/>
      <c r="I42" s="91"/>
      <c r="J42" s="91"/>
      <c r="K42" s="126"/>
    </row>
    <row r="43" spans="1:12" ht="18.75" x14ac:dyDescent="0.15">
      <c r="A43" s="281" t="s">
        <v>16</v>
      </c>
      <c r="B43" s="282"/>
      <c r="C43" s="282"/>
      <c r="D43" s="282"/>
      <c r="E43" s="282"/>
      <c r="F43" s="282"/>
      <c r="G43" s="282"/>
      <c r="H43" s="282"/>
      <c r="I43" s="282"/>
      <c r="J43" s="282"/>
      <c r="K43" s="283"/>
    </row>
    <row r="44" spans="1:12" ht="18.75" x14ac:dyDescent="0.15">
      <c r="A44" s="127"/>
      <c r="B44" s="91"/>
      <c r="C44" s="91"/>
      <c r="D44" s="91"/>
      <c r="E44" s="91"/>
      <c r="F44" s="91"/>
      <c r="G44" s="91"/>
      <c r="H44" s="91"/>
      <c r="I44" s="91"/>
      <c r="J44" s="91"/>
      <c r="K44" s="126"/>
    </row>
    <row r="45" spans="1:12" x14ac:dyDescent="0.15">
      <c r="A45" s="90"/>
      <c r="B45" s="91"/>
      <c r="C45" s="91"/>
      <c r="D45" s="91"/>
      <c r="E45" s="91"/>
      <c r="F45" s="91"/>
      <c r="G45" s="91"/>
      <c r="H45" s="91"/>
      <c r="I45" s="91"/>
      <c r="J45" s="91"/>
      <c r="K45" s="126"/>
    </row>
    <row r="46" spans="1:12" x14ac:dyDescent="0.15">
      <c r="A46" s="90" t="s">
        <v>36</v>
      </c>
      <c r="B46" s="91"/>
      <c r="C46" s="91"/>
      <c r="D46" s="91"/>
      <c r="E46" s="91"/>
      <c r="F46" s="91"/>
      <c r="G46" s="91"/>
      <c r="H46" s="91"/>
      <c r="I46" s="91"/>
      <c r="J46" s="91"/>
      <c r="K46" s="126"/>
    </row>
    <row r="47" spans="1:12" ht="30" customHeight="1" x14ac:dyDescent="0.15">
      <c r="A47" s="128" t="s">
        <v>17</v>
      </c>
      <c r="B47" s="284" t="str">
        <f>CONCATENATE(基礎情報入力!D4,"　　",基礎情報入力!D5)</f>
        <v>　　</v>
      </c>
      <c r="C47" s="285"/>
      <c r="D47" s="285"/>
      <c r="E47" s="285"/>
      <c r="F47" s="285"/>
      <c r="G47" s="285"/>
      <c r="H47" s="285"/>
      <c r="I47" s="285"/>
      <c r="J47" s="285"/>
      <c r="K47" s="286"/>
    </row>
    <row r="48" spans="1:12" x14ac:dyDescent="0.15">
      <c r="A48" s="90"/>
      <c r="B48" s="91"/>
      <c r="C48" s="91"/>
      <c r="D48" s="91"/>
      <c r="E48" s="91"/>
      <c r="F48" s="91"/>
      <c r="G48" s="91"/>
      <c r="H48" s="91"/>
      <c r="I48" s="91"/>
      <c r="J48" s="91"/>
      <c r="K48" s="126"/>
    </row>
    <row r="49" spans="1:11" x14ac:dyDescent="0.15">
      <c r="A49" s="90" t="s">
        <v>215</v>
      </c>
      <c r="B49" s="91"/>
      <c r="C49" s="91"/>
      <c r="D49" s="91"/>
      <c r="E49" s="91"/>
      <c r="F49" s="91"/>
      <c r="G49" s="91"/>
      <c r="H49" s="91"/>
      <c r="I49" s="91"/>
      <c r="J49" s="91"/>
      <c r="K49" s="126"/>
    </row>
    <row r="50" spans="1:11" ht="30" customHeight="1" x14ac:dyDescent="0.15">
      <c r="A50" s="261"/>
      <c r="B50" s="262"/>
      <c r="C50" s="91" t="s">
        <v>20</v>
      </c>
      <c r="D50" s="91"/>
      <c r="E50" s="91"/>
      <c r="F50" s="91"/>
      <c r="G50" s="91"/>
      <c r="H50" s="91"/>
      <c r="I50" s="91"/>
      <c r="J50" s="91"/>
      <c r="K50" s="126"/>
    </row>
    <row r="51" spans="1:11" x14ac:dyDescent="0.15">
      <c r="A51" s="90"/>
      <c r="B51" s="91"/>
      <c r="C51" s="91"/>
      <c r="D51" s="91"/>
      <c r="E51" s="91"/>
      <c r="F51" s="91"/>
      <c r="G51" s="91"/>
      <c r="H51" s="91"/>
      <c r="I51" s="91"/>
      <c r="J51" s="91"/>
      <c r="K51" s="126"/>
    </row>
    <row r="52" spans="1:11" x14ac:dyDescent="0.15">
      <c r="A52" s="90" t="s">
        <v>18</v>
      </c>
      <c r="B52" s="91"/>
      <c r="C52" s="91"/>
      <c r="D52" s="91"/>
      <c r="E52" s="91"/>
      <c r="F52" s="91"/>
      <c r="G52" s="91"/>
      <c r="H52" s="91"/>
      <c r="I52" s="91"/>
      <c r="J52" s="91"/>
      <c r="K52" s="126"/>
    </row>
    <row r="53" spans="1:11" ht="30" customHeight="1" x14ac:dyDescent="0.15">
      <c r="A53" s="129" t="s">
        <v>19</v>
      </c>
      <c r="B53" s="263">
        <f>基礎情報入力!F19</f>
        <v>0</v>
      </c>
      <c r="C53" s="264"/>
      <c r="D53" s="264"/>
      <c r="E53" s="264"/>
      <c r="F53" s="264"/>
      <c r="G53" s="264"/>
      <c r="H53" s="264"/>
      <c r="I53" s="264"/>
      <c r="J53" s="264"/>
      <c r="K53" s="265"/>
    </row>
    <row r="54" spans="1:11" ht="24.95" customHeight="1" x14ac:dyDescent="0.15">
      <c r="A54" s="266" t="s">
        <v>34</v>
      </c>
      <c r="B54" s="263">
        <f>基礎情報入力!F20</f>
        <v>0</v>
      </c>
      <c r="C54" s="264"/>
      <c r="D54" s="264"/>
      <c r="E54" s="264"/>
      <c r="F54" s="264"/>
      <c r="G54" s="264"/>
      <c r="H54" s="264"/>
      <c r="I54" s="264"/>
      <c r="J54" s="264"/>
      <c r="K54" s="265"/>
    </row>
    <row r="55" spans="1:11" ht="39.950000000000003" customHeight="1" x14ac:dyDescent="0.15">
      <c r="A55" s="267"/>
      <c r="B55" s="268" t="str">
        <f>CONCATENATE(基礎情報入力!F21,基礎情報入力!F22,基礎情報入力!F23)</f>
        <v/>
      </c>
      <c r="C55" s="269"/>
      <c r="D55" s="269"/>
      <c r="E55" s="269"/>
      <c r="F55" s="269"/>
      <c r="G55" s="269"/>
      <c r="H55" s="269"/>
      <c r="I55" s="269"/>
      <c r="J55" s="269"/>
      <c r="K55" s="270"/>
    </row>
    <row r="56" spans="1:11" ht="30" customHeight="1" x14ac:dyDescent="0.15">
      <c r="A56" s="129" t="s">
        <v>21</v>
      </c>
      <c r="B56" s="271" t="str">
        <f>B55</f>
        <v/>
      </c>
      <c r="C56" s="272"/>
      <c r="D56" s="272"/>
      <c r="E56" s="272"/>
      <c r="F56" s="272"/>
      <c r="G56" s="272"/>
      <c r="H56" s="272"/>
      <c r="I56" s="272"/>
      <c r="J56" s="272"/>
      <c r="K56" s="273"/>
    </row>
    <row r="57" spans="1:11" x14ac:dyDescent="0.15">
      <c r="A57" s="90" t="s">
        <v>22</v>
      </c>
      <c r="B57" s="91"/>
      <c r="C57" s="91"/>
      <c r="D57" s="91"/>
      <c r="E57" s="91"/>
      <c r="F57" s="91"/>
      <c r="G57" s="91"/>
      <c r="H57" s="91"/>
      <c r="I57" s="91"/>
      <c r="J57" s="91"/>
      <c r="K57" s="126"/>
    </row>
    <row r="58" spans="1:11" x14ac:dyDescent="0.15">
      <c r="A58" s="90"/>
      <c r="B58" s="91"/>
      <c r="C58" s="91"/>
      <c r="D58" s="91"/>
      <c r="E58" s="91"/>
      <c r="F58" s="91"/>
      <c r="G58" s="91"/>
      <c r="H58" s="91"/>
      <c r="I58" s="91"/>
      <c r="J58" s="91"/>
      <c r="K58" s="126"/>
    </row>
    <row r="59" spans="1:11" ht="39.950000000000003" customHeight="1" x14ac:dyDescent="0.15">
      <c r="A59" s="129" t="s">
        <v>23</v>
      </c>
      <c r="B59" s="274"/>
      <c r="C59" s="275"/>
      <c r="D59" s="275"/>
      <c r="E59" s="275"/>
      <c r="F59" s="275"/>
      <c r="G59" s="275"/>
      <c r="H59" s="275"/>
      <c r="I59" s="275"/>
      <c r="J59" s="275"/>
      <c r="K59" s="276"/>
    </row>
    <row r="60" spans="1:11" ht="30" customHeight="1" x14ac:dyDescent="0.15">
      <c r="A60" s="130" t="s">
        <v>24</v>
      </c>
      <c r="B60" s="277" t="s">
        <v>37</v>
      </c>
      <c r="C60" s="278"/>
      <c r="D60" s="278"/>
      <c r="E60" s="278"/>
      <c r="F60" s="115" t="s">
        <v>40</v>
      </c>
      <c r="G60" s="131"/>
      <c r="H60" s="115" t="s">
        <v>38</v>
      </c>
      <c r="I60" s="131"/>
      <c r="J60" s="132" t="s">
        <v>39</v>
      </c>
      <c r="K60" s="133"/>
    </row>
    <row r="61" spans="1:11" ht="30" customHeight="1" x14ac:dyDescent="0.15">
      <c r="A61" s="130" t="s">
        <v>25</v>
      </c>
      <c r="B61" s="279">
        <f>基礎情報入力!F24</f>
        <v>0</v>
      </c>
      <c r="C61" s="280"/>
      <c r="D61" s="134" t="s">
        <v>26</v>
      </c>
      <c r="E61" s="134"/>
      <c r="F61" s="134"/>
      <c r="G61" s="134"/>
      <c r="H61" s="134"/>
      <c r="I61" s="134"/>
      <c r="J61" s="134"/>
      <c r="K61" s="135"/>
    </row>
    <row r="62" spans="1:11" ht="30" customHeight="1" x14ac:dyDescent="0.15">
      <c r="A62" s="128" t="s">
        <v>35</v>
      </c>
      <c r="B62" s="258" t="s">
        <v>44</v>
      </c>
      <c r="C62" s="259"/>
      <c r="D62" s="134" t="s">
        <v>27</v>
      </c>
      <c r="E62" s="134"/>
      <c r="F62" s="134"/>
      <c r="G62" s="134"/>
      <c r="H62" s="134"/>
      <c r="I62" s="134"/>
      <c r="J62" s="134"/>
      <c r="K62" s="135"/>
    </row>
    <row r="63" spans="1:11" x14ac:dyDescent="0.15">
      <c r="A63" s="90"/>
      <c r="B63" s="91"/>
      <c r="C63" s="91"/>
      <c r="D63" s="91"/>
      <c r="E63" s="91"/>
      <c r="F63" s="91"/>
      <c r="G63" s="91"/>
      <c r="H63" s="91"/>
      <c r="I63" s="91"/>
      <c r="J63" s="91"/>
      <c r="K63" s="126"/>
    </row>
    <row r="64" spans="1:11" x14ac:dyDescent="0.15">
      <c r="A64" s="90" t="s">
        <v>28</v>
      </c>
      <c r="B64" s="91"/>
      <c r="C64" s="91"/>
      <c r="D64" s="91"/>
      <c r="E64" s="91"/>
      <c r="F64" s="91"/>
      <c r="G64" s="91"/>
      <c r="H64" s="91"/>
      <c r="I64" s="91"/>
      <c r="J64" s="91"/>
      <c r="K64" s="126"/>
    </row>
    <row r="65" spans="1:12" ht="20.100000000000001" customHeight="1" x14ac:dyDescent="0.15">
      <c r="A65" s="260" t="s">
        <v>29</v>
      </c>
      <c r="B65" s="260"/>
      <c r="C65" s="260"/>
      <c r="D65" s="260"/>
      <c r="E65" s="260" t="s">
        <v>216</v>
      </c>
      <c r="F65" s="260"/>
      <c r="G65" s="260"/>
      <c r="H65" s="260"/>
      <c r="I65" s="260" t="s">
        <v>43</v>
      </c>
      <c r="J65" s="260"/>
      <c r="K65" s="260"/>
    </row>
    <row r="66" spans="1:12" ht="30" customHeight="1" x14ac:dyDescent="0.15">
      <c r="A66" s="253" t="s">
        <v>30</v>
      </c>
      <c r="B66" s="253"/>
      <c r="C66" s="253"/>
      <c r="D66" s="253"/>
      <c r="E66" s="254">
        <f>'様式3-2-1 ｲ（診断・要安全確認計画）'!D10</f>
        <v>0</v>
      </c>
      <c r="F66" s="255"/>
      <c r="G66" s="256"/>
      <c r="H66" s="136" t="s">
        <v>41</v>
      </c>
      <c r="I66" s="257"/>
      <c r="J66" s="257"/>
      <c r="K66" s="257"/>
    </row>
    <row r="67" spans="1:12" ht="30" customHeight="1" x14ac:dyDescent="0.15">
      <c r="A67" s="253" t="s">
        <v>31</v>
      </c>
      <c r="B67" s="253"/>
      <c r="C67" s="253"/>
      <c r="D67" s="253"/>
      <c r="E67" s="254">
        <f>'様式3-2-1 ｲ（診断・要安全確認計画）'!C10</f>
        <v>0</v>
      </c>
      <c r="F67" s="255"/>
      <c r="G67" s="256"/>
      <c r="H67" s="136" t="s">
        <v>41</v>
      </c>
      <c r="I67" s="257"/>
      <c r="J67" s="257"/>
      <c r="K67" s="257"/>
    </row>
    <row r="68" spans="1:12" ht="30" customHeight="1" x14ac:dyDescent="0.15">
      <c r="A68" s="253" t="s">
        <v>81</v>
      </c>
      <c r="B68" s="253"/>
      <c r="C68" s="253"/>
      <c r="D68" s="253"/>
      <c r="E68" s="254">
        <f>'様式3-2-1 ｲ（診断・要安全確認計画）'!F10</f>
        <v>0</v>
      </c>
      <c r="F68" s="255"/>
      <c r="G68" s="256"/>
      <c r="H68" s="136" t="s">
        <v>41</v>
      </c>
      <c r="I68" s="257"/>
      <c r="J68" s="257"/>
      <c r="K68" s="257"/>
    </row>
    <row r="69" spans="1:12" ht="30" customHeight="1" x14ac:dyDescent="0.15">
      <c r="A69" s="253" t="s">
        <v>32</v>
      </c>
      <c r="B69" s="253"/>
      <c r="C69" s="253"/>
      <c r="D69" s="253"/>
      <c r="E69" s="254">
        <f>'様式3-2-1 ｲ（診断・要安全確認計画）'!V10</f>
        <v>0</v>
      </c>
      <c r="F69" s="255"/>
      <c r="G69" s="256"/>
      <c r="H69" s="136" t="s">
        <v>41</v>
      </c>
      <c r="I69" s="257"/>
      <c r="J69" s="257"/>
      <c r="K69" s="257"/>
    </row>
    <row r="70" spans="1:12" x14ac:dyDescent="0.15">
      <c r="A70" s="90" t="s">
        <v>33</v>
      </c>
      <c r="B70" s="91"/>
      <c r="C70" s="91"/>
      <c r="D70" s="91"/>
      <c r="E70" s="91"/>
      <c r="F70" s="91"/>
      <c r="G70" s="91"/>
      <c r="H70" s="91"/>
      <c r="I70" s="91"/>
      <c r="J70" s="91"/>
      <c r="K70" s="126"/>
    </row>
    <row r="71" spans="1:12" x14ac:dyDescent="0.15">
      <c r="A71" s="90"/>
      <c r="B71" s="91"/>
      <c r="C71" s="91"/>
      <c r="D71" s="91"/>
      <c r="E71" s="91"/>
      <c r="F71" s="91"/>
      <c r="G71" s="91"/>
      <c r="H71" s="91"/>
      <c r="I71" s="91"/>
      <c r="J71" s="91"/>
      <c r="K71" s="126"/>
    </row>
    <row r="72" spans="1:12" x14ac:dyDescent="0.15">
      <c r="A72" s="90" t="s">
        <v>345</v>
      </c>
      <c r="B72" s="91"/>
      <c r="C72" s="91"/>
      <c r="D72" s="91"/>
      <c r="E72" s="91"/>
      <c r="F72" s="91"/>
      <c r="G72" s="91"/>
      <c r="H72" s="91"/>
      <c r="I72" s="91"/>
      <c r="J72" s="91"/>
      <c r="K72" s="126"/>
    </row>
    <row r="73" spans="1:12" ht="30" customHeight="1" x14ac:dyDescent="0.15">
      <c r="A73" s="166" t="s">
        <v>346</v>
      </c>
      <c r="B73" s="245" t="s">
        <v>369</v>
      </c>
      <c r="C73" s="246"/>
      <c r="D73" s="247"/>
      <c r="E73" s="17" t="s">
        <v>54</v>
      </c>
      <c r="F73" s="91"/>
      <c r="G73" s="91"/>
      <c r="H73" s="91"/>
      <c r="I73" s="91"/>
      <c r="J73" s="91"/>
      <c r="K73" s="126"/>
      <c r="L73" s="169"/>
    </row>
    <row r="74" spans="1:12" ht="30" customHeight="1" x14ac:dyDescent="0.15">
      <c r="A74" s="166" t="s">
        <v>347</v>
      </c>
      <c r="B74" s="248" t="s">
        <v>370</v>
      </c>
      <c r="C74" s="249"/>
      <c r="D74" s="91" t="s">
        <v>54</v>
      </c>
      <c r="E74" s="17"/>
      <c r="F74" s="91"/>
      <c r="G74" s="91"/>
      <c r="H74" s="91"/>
      <c r="I74" s="91"/>
      <c r="J74" s="91"/>
      <c r="K74" s="126"/>
    </row>
    <row r="75" spans="1:12" x14ac:dyDescent="0.15">
      <c r="A75" s="250"/>
      <c r="B75" s="251"/>
      <c r="C75" s="251"/>
      <c r="D75" s="251"/>
      <c r="E75" s="251"/>
      <c r="F75" s="251"/>
      <c r="G75" s="251"/>
      <c r="H75" s="251"/>
      <c r="I75" s="251"/>
      <c r="J75" s="251"/>
      <c r="K75" s="252"/>
    </row>
    <row r="77" spans="1:12" x14ac:dyDescent="0.15">
      <c r="A77" s="122" t="s">
        <v>124</v>
      </c>
      <c r="B77" s="123"/>
      <c r="C77" s="123"/>
      <c r="D77" s="123"/>
      <c r="E77" s="123"/>
      <c r="F77" s="123"/>
      <c r="G77" s="123"/>
      <c r="H77" s="123"/>
      <c r="I77" s="123"/>
      <c r="J77" s="123"/>
      <c r="K77" s="124"/>
    </row>
    <row r="78" spans="1:12" x14ac:dyDescent="0.15">
      <c r="A78" s="90"/>
      <c r="B78" s="91"/>
      <c r="C78" s="91"/>
      <c r="D78" s="91"/>
      <c r="E78" s="91"/>
      <c r="F78" s="91"/>
      <c r="G78" s="91"/>
      <c r="H78" s="91"/>
      <c r="I78" s="91"/>
      <c r="J78" s="91"/>
      <c r="K78" s="126"/>
    </row>
    <row r="79" spans="1:12" x14ac:dyDescent="0.15">
      <c r="A79" s="90"/>
      <c r="B79" s="91"/>
      <c r="C79" s="91"/>
      <c r="D79" s="91"/>
      <c r="E79" s="91"/>
      <c r="F79" s="91"/>
      <c r="G79" s="91"/>
      <c r="H79" s="91"/>
      <c r="I79" s="91"/>
      <c r="J79" s="91"/>
      <c r="K79" s="126"/>
    </row>
    <row r="80" spans="1:12" x14ac:dyDescent="0.15">
      <c r="A80" s="90"/>
      <c r="B80" s="91"/>
      <c r="C80" s="91"/>
      <c r="D80" s="91"/>
      <c r="E80" s="91"/>
      <c r="F80" s="91"/>
      <c r="G80" s="91"/>
      <c r="H80" s="91"/>
      <c r="I80" s="91"/>
      <c r="J80" s="91"/>
      <c r="K80" s="126"/>
    </row>
    <row r="81" spans="1:11" ht="18.75" x14ac:dyDescent="0.15">
      <c r="A81" s="281" t="s">
        <v>16</v>
      </c>
      <c r="B81" s="282"/>
      <c r="C81" s="282"/>
      <c r="D81" s="282"/>
      <c r="E81" s="282"/>
      <c r="F81" s="282"/>
      <c r="G81" s="282"/>
      <c r="H81" s="282"/>
      <c r="I81" s="282"/>
      <c r="J81" s="282"/>
      <c r="K81" s="283"/>
    </row>
    <row r="82" spans="1:11" ht="18.75" x14ac:dyDescent="0.15">
      <c r="A82" s="127"/>
      <c r="B82" s="91"/>
      <c r="C82" s="91"/>
      <c r="D82" s="91"/>
      <c r="E82" s="91"/>
      <c r="F82" s="91"/>
      <c r="G82" s="91"/>
      <c r="H82" s="91"/>
      <c r="I82" s="91"/>
      <c r="J82" s="91"/>
      <c r="K82" s="126"/>
    </row>
    <row r="83" spans="1:11" x14ac:dyDescent="0.15">
      <c r="A83" s="90"/>
      <c r="B83" s="91"/>
      <c r="C83" s="91"/>
      <c r="D83" s="91"/>
      <c r="E83" s="91"/>
      <c r="F83" s="91"/>
      <c r="G83" s="91"/>
      <c r="H83" s="91"/>
      <c r="I83" s="91"/>
      <c r="J83" s="91"/>
      <c r="K83" s="126"/>
    </row>
    <row r="84" spans="1:11" x14ac:dyDescent="0.15">
      <c r="A84" s="90" t="s">
        <v>36</v>
      </c>
      <c r="B84" s="91"/>
      <c r="C84" s="91"/>
      <c r="D84" s="91"/>
      <c r="E84" s="91"/>
      <c r="F84" s="91"/>
      <c r="G84" s="91"/>
      <c r="H84" s="91"/>
      <c r="I84" s="91"/>
      <c r="J84" s="91"/>
      <c r="K84" s="126"/>
    </row>
    <row r="85" spans="1:11" ht="30" customHeight="1" x14ac:dyDescent="0.15">
      <c r="A85" s="128" t="s">
        <v>17</v>
      </c>
      <c r="B85" s="284" t="str">
        <f>CONCATENATE(基礎情報入力!D4,"　　",基礎情報入力!D5)</f>
        <v>　　</v>
      </c>
      <c r="C85" s="285"/>
      <c r="D85" s="285"/>
      <c r="E85" s="285"/>
      <c r="F85" s="285"/>
      <c r="G85" s="285"/>
      <c r="H85" s="285"/>
      <c r="I85" s="285"/>
      <c r="J85" s="285"/>
      <c r="K85" s="286"/>
    </row>
    <row r="86" spans="1:11" x14ac:dyDescent="0.15">
      <c r="A86" s="90"/>
      <c r="B86" s="91"/>
      <c r="C86" s="91"/>
      <c r="D86" s="91"/>
      <c r="E86" s="91"/>
      <c r="F86" s="91"/>
      <c r="G86" s="91"/>
      <c r="H86" s="91"/>
      <c r="I86" s="91"/>
      <c r="J86" s="91"/>
      <c r="K86" s="126"/>
    </row>
    <row r="87" spans="1:11" x14ac:dyDescent="0.15">
      <c r="A87" s="90" t="s">
        <v>215</v>
      </c>
      <c r="B87" s="91"/>
      <c r="C87" s="91"/>
      <c r="D87" s="91"/>
      <c r="E87" s="91"/>
      <c r="F87" s="91"/>
      <c r="G87" s="91"/>
      <c r="H87" s="91"/>
      <c r="I87" s="91"/>
      <c r="J87" s="91"/>
      <c r="K87" s="126"/>
    </row>
    <row r="88" spans="1:11" ht="30" customHeight="1" x14ac:dyDescent="0.15">
      <c r="A88" s="261"/>
      <c r="B88" s="262"/>
      <c r="C88" s="91" t="s">
        <v>20</v>
      </c>
      <c r="D88" s="91"/>
      <c r="E88" s="91"/>
      <c r="F88" s="91"/>
      <c r="G88" s="91"/>
      <c r="H88" s="91"/>
      <c r="I88" s="91"/>
      <c r="J88" s="91"/>
      <c r="K88" s="126"/>
    </row>
    <row r="89" spans="1:11" x14ac:dyDescent="0.15">
      <c r="A89" s="90"/>
      <c r="B89" s="91"/>
      <c r="C89" s="91"/>
      <c r="D89" s="91"/>
      <c r="E89" s="91"/>
      <c r="F89" s="91"/>
      <c r="G89" s="91"/>
      <c r="H89" s="91"/>
      <c r="I89" s="91"/>
      <c r="J89" s="91"/>
      <c r="K89" s="126"/>
    </row>
    <row r="90" spans="1:11" x14ac:dyDescent="0.15">
      <c r="A90" s="90" t="s">
        <v>18</v>
      </c>
      <c r="B90" s="91"/>
      <c r="C90" s="91"/>
      <c r="D90" s="91"/>
      <c r="E90" s="91"/>
      <c r="F90" s="91"/>
      <c r="G90" s="91"/>
      <c r="H90" s="91"/>
      <c r="I90" s="91"/>
      <c r="J90" s="91"/>
      <c r="K90" s="126"/>
    </row>
    <row r="91" spans="1:11" ht="30" customHeight="1" x14ac:dyDescent="0.15">
      <c r="A91" s="129" t="s">
        <v>19</v>
      </c>
      <c r="B91" s="263">
        <f>基礎情報入力!F28</f>
        <v>0</v>
      </c>
      <c r="C91" s="264"/>
      <c r="D91" s="264"/>
      <c r="E91" s="264"/>
      <c r="F91" s="264"/>
      <c r="G91" s="264"/>
      <c r="H91" s="264"/>
      <c r="I91" s="264"/>
      <c r="J91" s="264"/>
      <c r="K91" s="265"/>
    </row>
    <row r="92" spans="1:11" ht="24.95" customHeight="1" x14ac:dyDescent="0.15">
      <c r="A92" s="266" t="s">
        <v>34</v>
      </c>
      <c r="B92" s="263">
        <f>基礎情報入力!F29</f>
        <v>0</v>
      </c>
      <c r="C92" s="264"/>
      <c r="D92" s="264"/>
      <c r="E92" s="264"/>
      <c r="F92" s="264"/>
      <c r="G92" s="264"/>
      <c r="H92" s="264"/>
      <c r="I92" s="264"/>
      <c r="J92" s="264"/>
      <c r="K92" s="265"/>
    </row>
    <row r="93" spans="1:11" ht="39.950000000000003" customHeight="1" x14ac:dyDescent="0.15">
      <c r="A93" s="267"/>
      <c r="B93" s="268" t="str">
        <f>CONCATENATE(基礎情報入力!F30,基礎情報入力!F31,基礎情報入力!F32)</f>
        <v/>
      </c>
      <c r="C93" s="269"/>
      <c r="D93" s="269"/>
      <c r="E93" s="269"/>
      <c r="F93" s="269"/>
      <c r="G93" s="269"/>
      <c r="H93" s="269"/>
      <c r="I93" s="269"/>
      <c r="J93" s="269"/>
      <c r="K93" s="270"/>
    </row>
    <row r="94" spans="1:11" ht="30" customHeight="1" x14ac:dyDescent="0.15">
      <c r="A94" s="129" t="s">
        <v>21</v>
      </c>
      <c r="B94" s="271" t="str">
        <f>B93</f>
        <v/>
      </c>
      <c r="C94" s="272"/>
      <c r="D94" s="272"/>
      <c r="E94" s="272"/>
      <c r="F94" s="272"/>
      <c r="G94" s="272"/>
      <c r="H94" s="272"/>
      <c r="I94" s="272"/>
      <c r="J94" s="272"/>
      <c r="K94" s="273"/>
    </row>
    <row r="95" spans="1:11" x14ac:dyDescent="0.15">
      <c r="A95" s="90" t="s">
        <v>22</v>
      </c>
      <c r="B95" s="91"/>
      <c r="C95" s="91"/>
      <c r="D95" s="91"/>
      <c r="E95" s="91"/>
      <c r="F95" s="91"/>
      <c r="G95" s="91"/>
      <c r="H95" s="91"/>
      <c r="I95" s="91"/>
      <c r="J95" s="91"/>
      <c r="K95" s="126"/>
    </row>
    <row r="96" spans="1:11" x14ac:dyDescent="0.15">
      <c r="A96" s="90"/>
      <c r="B96" s="91"/>
      <c r="C96" s="91"/>
      <c r="D96" s="91"/>
      <c r="E96" s="91"/>
      <c r="F96" s="91"/>
      <c r="G96" s="91"/>
      <c r="H96" s="91"/>
      <c r="I96" s="91"/>
      <c r="J96" s="91"/>
      <c r="K96" s="126"/>
    </row>
    <row r="97" spans="1:12" ht="39.950000000000003" customHeight="1" x14ac:dyDescent="0.15">
      <c r="A97" s="129" t="s">
        <v>23</v>
      </c>
      <c r="B97" s="274"/>
      <c r="C97" s="275"/>
      <c r="D97" s="275"/>
      <c r="E97" s="275"/>
      <c r="F97" s="275"/>
      <c r="G97" s="275"/>
      <c r="H97" s="275"/>
      <c r="I97" s="275"/>
      <c r="J97" s="275"/>
      <c r="K97" s="276"/>
    </row>
    <row r="98" spans="1:12" ht="30" customHeight="1" x14ac:dyDescent="0.15">
      <c r="A98" s="130" t="s">
        <v>24</v>
      </c>
      <c r="B98" s="277" t="s">
        <v>37</v>
      </c>
      <c r="C98" s="278"/>
      <c r="D98" s="278"/>
      <c r="E98" s="278"/>
      <c r="F98" s="115" t="s">
        <v>40</v>
      </c>
      <c r="G98" s="131"/>
      <c r="H98" s="115" t="s">
        <v>38</v>
      </c>
      <c r="I98" s="131"/>
      <c r="J98" s="132" t="s">
        <v>39</v>
      </c>
      <c r="K98" s="133"/>
    </row>
    <row r="99" spans="1:12" ht="30" customHeight="1" x14ac:dyDescent="0.15">
      <c r="A99" s="130" t="s">
        <v>25</v>
      </c>
      <c r="B99" s="279">
        <f>基礎情報入力!F33</f>
        <v>0</v>
      </c>
      <c r="C99" s="280"/>
      <c r="D99" s="134" t="s">
        <v>26</v>
      </c>
      <c r="E99" s="134"/>
      <c r="F99" s="134"/>
      <c r="G99" s="134"/>
      <c r="H99" s="134"/>
      <c r="I99" s="134"/>
      <c r="J99" s="134"/>
      <c r="K99" s="135"/>
    </row>
    <row r="100" spans="1:12" ht="30" customHeight="1" x14ac:dyDescent="0.15">
      <c r="A100" s="128" t="s">
        <v>35</v>
      </c>
      <c r="B100" s="258" t="s">
        <v>44</v>
      </c>
      <c r="C100" s="259"/>
      <c r="D100" s="134" t="s">
        <v>27</v>
      </c>
      <c r="E100" s="134"/>
      <c r="F100" s="134"/>
      <c r="G100" s="134"/>
      <c r="H100" s="134"/>
      <c r="I100" s="134"/>
      <c r="J100" s="134"/>
      <c r="K100" s="135"/>
    </row>
    <row r="101" spans="1:12" x14ac:dyDescent="0.15">
      <c r="A101" s="90"/>
      <c r="B101" s="91"/>
      <c r="C101" s="91"/>
      <c r="D101" s="91"/>
      <c r="E101" s="91"/>
      <c r="F101" s="91"/>
      <c r="G101" s="91"/>
      <c r="H101" s="91"/>
      <c r="I101" s="91"/>
      <c r="J101" s="91"/>
      <c r="K101" s="126"/>
    </row>
    <row r="102" spans="1:12" x14ac:dyDescent="0.15">
      <c r="A102" s="90" t="s">
        <v>28</v>
      </c>
      <c r="B102" s="91"/>
      <c r="C102" s="91"/>
      <c r="D102" s="91"/>
      <c r="E102" s="91"/>
      <c r="F102" s="91"/>
      <c r="G102" s="91"/>
      <c r="H102" s="91"/>
      <c r="I102" s="91"/>
      <c r="J102" s="91"/>
      <c r="K102" s="126"/>
    </row>
    <row r="103" spans="1:12" ht="20.100000000000001" customHeight="1" x14ac:dyDescent="0.15">
      <c r="A103" s="260" t="s">
        <v>29</v>
      </c>
      <c r="B103" s="260"/>
      <c r="C103" s="260"/>
      <c r="D103" s="260"/>
      <c r="E103" s="260" t="s">
        <v>216</v>
      </c>
      <c r="F103" s="260"/>
      <c r="G103" s="260"/>
      <c r="H103" s="260"/>
      <c r="I103" s="260" t="s">
        <v>43</v>
      </c>
      <c r="J103" s="260"/>
      <c r="K103" s="260"/>
    </row>
    <row r="104" spans="1:12" ht="30" customHeight="1" x14ac:dyDescent="0.15">
      <c r="A104" s="253" t="s">
        <v>30</v>
      </c>
      <c r="B104" s="253"/>
      <c r="C104" s="253"/>
      <c r="D104" s="253"/>
      <c r="E104" s="254">
        <f>'様式3-2-1 ｲ（診断・要安全確認計画）'!D12</f>
        <v>0</v>
      </c>
      <c r="F104" s="255"/>
      <c r="G104" s="256"/>
      <c r="H104" s="136" t="s">
        <v>41</v>
      </c>
      <c r="I104" s="257"/>
      <c r="J104" s="257"/>
      <c r="K104" s="257"/>
    </row>
    <row r="105" spans="1:12" ht="30" customHeight="1" x14ac:dyDescent="0.15">
      <c r="A105" s="253" t="s">
        <v>31</v>
      </c>
      <c r="B105" s="253"/>
      <c r="C105" s="253"/>
      <c r="D105" s="253"/>
      <c r="E105" s="254">
        <f>'様式3-2-1 ｲ（診断・要安全確認計画）'!C12</f>
        <v>0</v>
      </c>
      <c r="F105" s="255"/>
      <c r="G105" s="256"/>
      <c r="H105" s="136" t="s">
        <v>41</v>
      </c>
      <c r="I105" s="257"/>
      <c r="J105" s="257"/>
      <c r="K105" s="257"/>
    </row>
    <row r="106" spans="1:12" ht="30" customHeight="1" x14ac:dyDescent="0.15">
      <c r="A106" s="253" t="s">
        <v>81</v>
      </c>
      <c r="B106" s="253"/>
      <c r="C106" s="253"/>
      <c r="D106" s="253"/>
      <c r="E106" s="254">
        <f>'様式3-2-1 ｲ（診断・要安全確認計画）'!F12</f>
        <v>0</v>
      </c>
      <c r="F106" s="255"/>
      <c r="G106" s="256"/>
      <c r="H106" s="136" t="s">
        <v>41</v>
      </c>
      <c r="I106" s="257"/>
      <c r="J106" s="257"/>
      <c r="K106" s="257"/>
    </row>
    <row r="107" spans="1:12" ht="30" customHeight="1" x14ac:dyDescent="0.15">
      <c r="A107" s="253" t="s">
        <v>32</v>
      </c>
      <c r="B107" s="253"/>
      <c r="C107" s="253"/>
      <c r="D107" s="253"/>
      <c r="E107" s="254">
        <f>'様式3-2-1 ｲ（診断・要安全確認計画）'!V12</f>
        <v>0</v>
      </c>
      <c r="F107" s="255"/>
      <c r="G107" s="256"/>
      <c r="H107" s="136" t="s">
        <v>41</v>
      </c>
      <c r="I107" s="257"/>
      <c r="J107" s="257"/>
      <c r="K107" s="257"/>
    </row>
    <row r="108" spans="1:12" x14ac:dyDescent="0.15">
      <c r="A108" s="90" t="s">
        <v>33</v>
      </c>
      <c r="B108" s="91"/>
      <c r="C108" s="91"/>
      <c r="D108" s="91"/>
      <c r="E108" s="91"/>
      <c r="F108" s="91"/>
      <c r="G108" s="91"/>
      <c r="H108" s="91"/>
      <c r="I108" s="91"/>
      <c r="J108" s="91"/>
      <c r="K108" s="126"/>
    </row>
    <row r="109" spans="1:12" x14ac:dyDescent="0.15">
      <c r="A109" s="90"/>
      <c r="B109" s="91"/>
      <c r="C109" s="91"/>
      <c r="D109" s="91"/>
      <c r="E109" s="91"/>
      <c r="F109" s="91"/>
      <c r="G109" s="91"/>
      <c r="H109" s="91"/>
      <c r="I109" s="91"/>
      <c r="J109" s="91"/>
      <c r="K109" s="126"/>
    </row>
    <row r="110" spans="1:12" x14ac:dyDescent="0.15">
      <c r="A110" s="90" t="s">
        <v>345</v>
      </c>
      <c r="B110" s="91"/>
      <c r="C110" s="91"/>
      <c r="D110" s="91"/>
      <c r="E110" s="91"/>
      <c r="F110" s="91"/>
      <c r="G110" s="91"/>
      <c r="H110" s="91"/>
      <c r="I110" s="91"/>
      <c r="J110" s="91"/>
      <c r="K110" s="126"/>
    </row>
    <row r="111" spans="1:12" ht="30" customHeight="1" x14ac:dyDescent="0.15">
      <c r="A111" s="166" t="s">
        <v>346</v>
      </c>
      <c r="B111" s="245" t="s">
        <v>369</v>
      </c>
      <c r="C111" s="246"/>
      <c r="D111" s="247"/>
      <c r="E111" s="17" t="s">
        <v>54</v>
      </c>
      <c r="F111" s="91"/>
      <c r="G111" s="91"/>
      <c r="H111" s="91"/>
      <c r="I111" s="91"/>
      <c r="J111" s="91"/>
      <c r="K111" s="126"/>
      <c r="L111" s="169"/>
    </row>
    <row r="112" spans="1:12" ht="30" customHeight="1" x14ac:dyDescent="0.15">
      <c r="A112" s="166" t="s">
        <v>347</v>
      </c>
      <c r="B112" s="248" t="s">
        <v>370</v>
      </c>
      <c r="C112" s="249"/>
      <c r="D112" s="91" t="s">
        <v>54</v>
      </c>
      <c r="E112" s="17"/>
      <c r="F112" s="91"/>
      <c r="G112" s="91"/>
      <c r="H112" s="91"/>
      <c r="I112" s="91"/>
      <c r="J112" s="91"/>
      <c r="K112" s="126"/>
    </row>
    <row r="113" spans="1:11" x14ac:dyDescent="0.15">
      <c r="A113" s="250"/>
      <c r="B113" s="251"/>
      <c r="C113" s="251"/>
      <c r="D113" s="251"/>
      <c r="E113" s="251"/>
      <c r="F113" s="251"/>
      <c r="G113" s="251"/>
      <c r="H113" s="251"/>
      <c r="I113" s="251"/>
      <c r="J113" s="251"/>
      <c r="K113" s="252"/>
    </row>
    <row r="115" spans="1:11" x14ac:dyDescent="0.15">
      <c r="A115" s="122" t="s">
        <v>124</v>
      </c>
      <c r="B115" s="123"/>
      <c r="C115" s="123"/>
      <c r="D115" s="123"/>
      <c r="E115" s="123"/>
      <c r="F115" s="123"/>
      <c r="G115" s="123"/>
      <c r="H115" s="123"/>
      <c r="I115" s="123"/>
      <c r="J115" s="123"/>
      <c r="K115" s="124"/>
    </row>
    <row r="116" spans="1:11" x14ac:dyDescent="0.15">
      <c r="A116" s="90"/>
      <c r="B116" s="91"/>
      <c r="C116" s="91"/>
      <c r="D116" s="91"/>
      <c r="E116" s="91"/>
      <c r="F116" s="91"/>
      <c r="G116" s="91"/>
      <c r="H116" s="91"/>
      <c r="I116" s="91"/>
      <c r="J116" s="91"/>
      <c r="K116" s="126"/>
    </row>
    <row r="117" spans="1:11" x14ac:dyDescent="0.15">
      <c r="A117" s="90"/>
      <c r="B117" s="91"/>
      <c r="C117" s="91"/>
      <c r="D117" s="91"/>
      <c r="E117" s="91"/>
      <c r="F117" s="91"/>
      <c r="G117" s="91"/>
      <c r="H117" s="91"/>
      <c r="I117" s="91"/>
      <c r="J117" s="91"/>
      <c r="K117" s="126"/>
    </row>
    <row r="118" spans="1:11" x14ac:dyDescent="0.15">
      <c r="A118" s="90"/>
      <c r="B118" s="91"/>
      <c r="C118" s="91"/>
      <c r="D118" s="91"/>
      <c r="E118" s="91"/>
      <c r="F118" s="91"/>
      <c r="G118" s="91"/>
      <c r="H118" s="91"/>
      <c r="I118" s="91"/>
      <c r="J118" s="91"/>
      <c r="K118" s="126"/>
    </row>
    <row r="119" spans="1:11" ht="18.75" x14ac:dyDescent="0.15">
      <c r="A119" s="281" t="s">
        <v>16</v>
      </c>
      <c r="B119" s="282"/>
      <c r="C119" s="282"/>
      <c r="D119" s="282"/>
      <c r="E119" s="282"/>
      <c r="F119" s="282"/>
      <c r="G119" s="282"/>
      <c r="H119" s="282"/>
      <c r="I119" s="282"/>
      <c r="J119" s="282"/>
      <c r="K119" s="283"/>
    </row>
    <row r="120" spans="1:11" ht="18.75" x14ac:dyDescent="0.15">
      <c r="A120" s="127"/>
      <c r="B120" s="91"/>
      <c r="C120" s="91"/>
      <c r="D120" s="91"/>
      <c r="E120" s="91"/>
      <c r="F120" s="91"/>
      <c r="G120" s="91"/>
      <c r="H120" s="91"/>
      <c r="I120" s="91"/>
      <c r="J120" s="91"/>
      <c r="K120" s="126"/>
    </row>
    <row r="121" spans="1:11" x14ac:dyDescent="0.15">
      <c r="A121" s="90"/>
      <c r="B121" s="91"/>
      <c r="C121" s="91"/>
      <c r="D121" s="91"/>
      <c r="E121" s="91"/>
      <c r="F121" s="91"/>
      <c r="G121" s="91"/>
      <c r="H121" s="91"/>
      <c r="I121" s="91"/>
      <c r="J121" s="91"/>
      <c r="K121" s="126"/>
    </row>
    <row r="122" spans="1:11" x14ac:dyDescent="0.15">
      <c r="A122" s="90" t="s">
        <v>36</v>
      </c>
      <c r="B122" s="91"/>
      <c r="C122" s="91"/>
      <c r="D122" s="91"/>
      <c r="E122" s="91"/>
      <c r="F122" s="91"/>
      <c r="G122" s="91"/>
      <c r="H122" s="91"/>
      <c r="I122" s="91"/>
      <c r="J122" s="91"/>
      <c r="K122" s="126"/>
    </row>
    <row r="123" spans="1:11" ht="30" customHeight="1" x14ac:dyDescent="0.15">
      <c r="A123" s="128" t="s">
        <v>17</v>
      </c>
      <c r="B123" s="284" t="str">
        <f>CONCATENATE(基礎情報入力!D4,"　　",基礎情報入力!D5)</f>
        <v>　　</v>
      </c>
      <c r="C123" s="285"/>
      <c r="D123" s="285"/>
      <c r="E123" s="285"/>
      <c r="F123" s="285"/>
      <c r="G123" s="285"/>
      <c r="H123" s="285"/>
      <c r="I123" s="285"/>
      <c r="J123" s="285"/>
      <c r="K123" s="286"/>
    </row>
    <row r="124" spans="1:11" x14ac:dyDescent="0.15">
      <c r="A124" s="90"/>
      <c r="B124" s="91"/>
      <c r="C124" s="91"/>
      <c r="D124" s="91"/>
      <c r="E124" s="91"/>
      <c r="F124" s="91"/>
      <c r="G124" s="91"/>
      <c r="H124" s="91"/>
      <c r="I124" s="91"/>
      <c r="J124" s="91"/>
      <c r="K124" s="126"/>
    </row>
    <row r="125" spans="1:11" x14ac:dyDescent="0.15">
      <c r="A125" s="90" t="s">
        <v>215</v>
      </c>
      <c r="B125" s="91"/>
      <c r="C125" s="91"/>
      <c r="D125" s="91"/>
      <c r="E125" s="91"/>
      <c r="F125" s="91"/>
      <c r="G125" s="91"/>
      <c r="H125" s="91"/>
      <c r="I125" s="91"/>
      <c r="J125" s="91"/>
      <c r="K125" s="126"/>
    </row>
    <row r="126" spans="1:11" ht="30" customHeight="1" x14ac:dyDescent="0.15">
      <c r="A126" s="261"/>
      <c r="B126" s="262"/>
      <c r="C126" s="91" t="s">
        <v>20</v>
      </c>
      <c r="D126" s="91"/>
      <c r="E126" s="91"/>
      <c r="F126" s="91"/>
      <c r="G126" s="91"/>
      <c r="H126" s="91"/>
      <c r="I126" s="91"/>
      <c r="J126" s="91"/>
      <c r="K126" s="126"/>
    </row>
    <row r="127" spans="1:11" x14ac:dyDescent="0.15">
      <c r="A127" s="90"/>
      <c r="B127" s="91"/>
      <c r="C127" s="91"/>
      <c r="D127" s="91"/>
      <c r="E127" s="91"/>
      <c r="F127" s="91"/>
      <c r="G127" s="91"/>
      <c r="H127" s="91"/>
      <c r="I127" s="91"/>
      <c r="J127" s="91"/>
      <c r="K127" s="126"/>
    </row>
    <row r="128" spans="1:11" x14ac:dyDescent="0.15">
      <c r="A128" s="90" t="s">
        <v>18</v>
      </c>
      <c r="B128" s="91"/>
      <c r="C128" s="91"/>
      <c r="D128" s="91"/>
      <c r="E128" s="91"/>
      <c r="F128" s="91"/>
      <c r="G128" s="91"/>
      <c r="H128" s="91"/>
      <c r="I128" s="91"/>
      <c r="J128" s="91"/>
      <c r="K128" s="126"/>
    </row>
    <row r="129" spans="1:11" ht="30" customHeight="1" x14ac:dyDescent="0.15">
      <c r="A129" s="129" t="s">
        <v>19</v>
      </c>
      <c r="B129" s="263">
        <f>基礎情報入力!F37</f>
        <v>0</v>
      </c>
      <c r="C129" s="264"/>
      <c r="D129" s="264"/>
      <c r="E129" s="264"/>
      <c r="F129" s="264"/>
      <c r="G129" s="264"/>
      <c r="H129" s="264"/>
      <c r="I129" s="264"/>
      <c r="J129" s="264"/>
      <c r="K129" s="265"/>
    </row>
    <row r="130" spans="1:11" ht="24.95" customHeight="1" x14ac:dyDescent="0.15">
      <c r="A130" s="266" t="s">
        <v>34</v>
      </c>
      <c r="B130" s="263">
        <f>基礎情報入力!F38</f>
        <v>0</v>
      </c>
      <c r="C130" s="264"/>
      <c r="D130" s="264"/>
      <c r="E130" s="264"/>
      <c r="F130" s="264"/>
      <c r="G130" s="264"/>
      <c r="H130" s="264"/>
      <c r="I130" s="264"/>
      <c r="J130" s="264"/>
      <c r="K130" s="265"/>
    </row>
    <row r="131" spans="1:11" ht="39.950000000000003" customHeight="1" x14ac:dyDescent="0.15">
      <c r="A131" s="267"/>
      <c r="B131" s="268" t="str">
        <f>CONCATENATE(基礎情報入力!F39,基礎情報入力!F40,基礎情報入力!F41)</f>
        <v/>
      </c>
      <c r="C131" s="269"/>
      <c r="D131" s="269"/>
      <c r="E131" s="269"/>
      <c r="F131" s="269"/>
      <c r="G131" s="269"/>
      <c r="H131" s="269"/>
      <c r="I131" s="269"/>
      <c r="J131" s="269"/>
      <c r="K131" s="270"/>
    </row>
    <row r="132" spans="1:11" ht="30" customHeight="1" x14ac:dyDescent="0.15">
      <c r="A132" s="129" t="s">
        <v>21</v>
      </c>
      <c r="B132" s="271" t="str">
        <f>B131</f>
        <v/>
      </c>
      <c r="C132" s="272"/>
      <c r="D132" s="272"/>
      <c r="E132" s="272"/>
      <c r="F132" s="272"/>
      <c r="G132" s="272"/>
      <c r="H132" s="272"/>
      <c r="I132" s="272"/>
      <c r="J132" s="272"/>
      <c r="K132" s="273"/>
    </row>
    <row r="133" spans="1:11" x14ac:dyDescent="0.15">
      <c r="A133" s="90" t="s">
        <v>22</v>
      </c>
      <c r="B133" s="91"/>
      <c r="C133" s="91"/>
      <c r="D133" s="91"/>
      <c r="E133" s="91"/>
      <c r="F133" s="91"/>
      <c r="G133" s="91"/>
      <c r="H133" s="91"/>
      <c r="I133" s="91"/>
      <c r="J133" s="91"/>
      <c r="K133" s="126"/>
    </row>
    <row r="134" spans="1:11" x14ac:dyDescent="0.15">
      <c r="A134" s="90"/>
      <c r="B134" s="91"/>
      <c r="C134" s="91"/>
      <c r="D134" s="91"/>
      <c r="E134" s="91"/>
      <c r="F134" s="91"/>
      <c r="G134" s="91"/>
      <c r="H134" s="91"/>
      <c r="I134" s="91"/>
      <c r="J134" s="91"/>
      <c r="K134" s="126"/>
    </row>
    <row r="135" spans="1:11" ht="39.950000000000003" customHeight="1" x14ac:dyDescent="0.15">
      <c r="A135" s="129" t="s">
        <v>23</v>
      </c>
      <c r="B135" s="274"/>
      <c r="C135" s="275"/>
      <c r="D135" s="275"/>
      <c r="E135" s="275"/>
      <c r="F135" s="275"/>
      <c r="G135" s="275"/>
      <c r="H135" s="275"/>
      <c r="I135" s="275"/>
      <c r="J135" s="275"/>
      <c r="K135" s="276"/>
    </row>
    <row r="136" spans="1:11" ht="30" customHeight="1" x14ac:dyDescent="0.15">
      <c r="A136" s="130" t="s">
        <v>24</v>
      </c>
      <c r="B136" s="277" t="s">
        <v>37</v>
      </c>
      <c r="C136" s="278"/>
      <c r="D136" s="278"/>
      <c r="E136" s="278"/>
      <c r="F136" s="115" t="s">
        <v>40</v>
      </c>
      <c r="G136" s="131"/>
      <c r="H136" s="115" t="s">
        <v>38</v>
      </c>
      <c r="I136" s="131"/>
      <c r="J136" s="132" t="s">
        <v>39</v>
      </c>
      <c r="K136" s="133"/>
    </row>
    <row r="137" spans="1:11" ht="30" customHeight="1" x14ac:dyDescent="0.15">
      <c r="A137" s="130" t="s">
        <v>25</v>
      </c>
      <c r="B137" s="279">
        <f>基礎情報入力!F42</f>
        <v>0</v>
      </c>
      <c r="C137" s="280"/>
      <c r="D137" s="134" t="s">
        <v>26</v>
      </c>
      <c r="E137" s="134"/>
      <c r="F137" s="134"/>
      <c r="G137" s="134"/>
      <c r="H137" s="134"/>
      <c r="I137" s="134"/>
      <c r="J137" s="134"/>
      <c r="K137" s="135"/>
    </row>
    <row r="138" spans="1:11" ht="30" customHeight="1" x14ac:dyDescent="0.15">
      <c r="A138" s="128" t="s">
        <v>35</v>
      </c>
      <c r="B138" s="258" t="s">
        <v>44</v>
      </c>
      <c r="C138" s="259"/>
      <c r="D138" s="134" t="s">
        <v>27</v>
      </c>
      <c r="E138" s="134"/>
      <c r="F138" s="134"/>
      <c r="G138" s="134"/>
      <c r="H138" s="134"/>
      <c r="I138" s="134"/>
      <c r="J138" s="134"/>
      <c r="K138" s="135"/>
    </row>
    <row r="139" spans="1:11" x14ac:dyDescent="0.15">
      <c r="A139" s="90"/>
      <c r="B139" s="91"/>
      <c r="C139" s="91"/>
      <c r="D139" s="91"/>
      <c r="E139" s="91"/>
      <c r="F139" s="91"/>
      <c r="G139" s="91"/>
      <c r="H139" s="91"/>
      <c r="I139" s="91"/>
      <c r="J139" s="91"/>
      <c r="K139" s="126"/>
    </row>
    <row r="140" spans="1:11" x14ac:dyDescent="0.15">
      <c r="A140" s="90" t="s">
        <v>28</v>
      </c>
      <c r="B140" s="91"/>
      <c r="C140" s="91"/>
      <c r="D140" s="91"/>
      <c r="E140" s="91"/>
      <c r="F140" s="91"/>
      <c r="G140" s="91"/>
      <c r="H140" s="91"/>
      <c r="I140" s="91"/>
      <c r="J140" s="91"/>
      <c r="K140" s="126"/>
    </row>
    <row r="141" spans="1:11" ht="20.100000000000001" customHeight="1" x14ac:dyDescent="0.15">
      <c r="A141" s="260" t="s">
        <v>29</v>
      </c>
      <c r="B141" s="260"/>
      <c r="C141" s="260"/>
      <c r="D141" s="260"/>
      <c r="E141" s="260" t="s">
        <v>216</v>
      </c>
      <c r="F141" s="260"/>
      <c r="G141" s="260"/>
      <c r="H141" s="260"/>
      <c r="I141" s="260" t="s">
        <v>43</v>
      </c>
      <c r="J141" s="260"/>
      <c r="K141" s="260"/>
    </row>
    <row r="142" spans="1:11" ht="30" customHeight="1" x14ac:dyDescent="0.15">
      <c r="A142" s="253" t="s">
        <v>30</v>
      </c>
      <c r="B142" s="253"/>
      <c r="C142" s="253"/>
      <c r="D142" s="253"/>
      <c r="E142" s="254">
        <f>'様式3-2-1 ｲ（診断・要安全確認計画）'!D14</f>
        <v>0</v>
      </c>
      <c r="F142" s="255"/>
      <c r="G142" s="256"/>
      <c r="H142" s="136" t="s">
        <v>41</v>
      </c>
      <c r="I142" s="257"/>
      <c r="J142" s="257"/>
      <c r="K142" s="257"/>
    </row>
    <row r="143" spans="1:11" ht="30" customHeight="1" x14ac:dyDescent="0.15">
      <c r="A143" s="253" t="s">
        <v>31</v>
      </c>
      <c r="B143" s="253"/>
      <c r="C143" s="253"/>
      <c r="D143" s="253"/>
      <c r="E143" s="254">
        <f>'様式3-2-1 ｲ（診断・要安全確認計画）'!C14</f>
        <v>0</v>
      </c>
      <c r="F143" s="255"/>
      <c r="G143" s="256"/>
      <c r="H143" s="136" t="s">
        <v>41</v>
      </c>
      <c r="I143" s="257"/>
      <c r="J143" s="257"/>
      <c r="K143" s="257"/>
    </row>
    <row r="144" spans="1:11" ht="30" customHeight="1" x14ac:dyDescent="0.15">
      <c r="A144" s="253" t="s">
        <v>81</v>
      </c>
      <c r="B144" s="253"/>
      <c r="C144" s="253"/>
      <c r="D144" s="253"/>
      <c r="E144" s="254">
        <f>'様式3-2-1 ｲ（診断・要安全確認計画）'!F14</f>
        <v>0</v>
      </c>
      <c r="F144" s="255"/>
      <c r="G144" s="256"/>
      <c r="H144" s="136" t="s">
        <v>41</v>
      </c>
      <c r="I144" s="257"/>
      <c r="J144" s="257"/>
      <c r="K144" s="257"/>
    </row>
    <row r="145" spans="1:12" ht="30" customHeight="1" x14ac:dyDescent="0.15">
      <c r="A145" s="253" t="s">
        <v>32</v>
      </c>
      <c r="B145" s="253"/>
      <c r="C145" s="253"/>
      <c r="D145" s="253"/>
      <c r="E145" s="254">
        <f>'様式3-2-1 ｲ（診断・要安全確認計画）'!V14</f>
        <v>0</v>
      </c>
      <c r="F145" s="255"/>
      <c r="G145" s="256"/>
      <c r="H145" s="136" t="s">
        <v>41</v>
      </c>
      <c r="I145" s="257"/>
      <c r="J145" s="257"/>
      <c r="K145" s="257"/>
    </row>
    <row r="146" spans="1:12" x14ac:dyDescent="0.15">
      <c r="A146" s="90" t="s">
        <v>33</v>
      </c>
      <c r="B146" s="91"/>
      <c r="C146" s="91"/>
      <c r="D146" s="91"/>
      <c r="E146" s="91"/>
      <c r="F146" s="91"/>
      <c r="G146" s="91"/>
      <c r="H146" s="91"/>
      <c r="I146" s="91"/>
      <c r="J146" s="91"/>
      <c r="K146" s="126"/>
    </row>
    <row r="147" spans="1:12" x14ac:dyDescent="0.15">
      <c r="A147" s="90"/>
      <c r="B147" s="91"/>
      <c r="C147" s="91"/>
      <c r="D147" s="91"/>
      <c r="E147" s="91"/>
      <c r="F147" s="91"/>
      <c r="G147" s="91"/>
      <c r="H147" s="91"/>
      <c r="I147" s="91"/>
      <c r="J147" s="91"/>
      <c r="K147" s="126"/>
    </row>
    <row r="148" spans="1:12" x14ac:dyDescent="0.15">
      <c r="A148" s="90" t="s">
        <v>345</v>
      </c>
      <c r="B148" s="91"/>
      <c r="C148" s="91"/>
      <c r="D148" s="91"/>
      <c r="E148" s="91"/>
      <c r="F148" s="91"/>
      <c r="G148" s="91"/>
      <c r="H148" s="91"/>
      <c r="I148" s="91"/>
      <c r="J148" s="91"/>
      <c r="K148" s="126"/>
    </row>
    <row r="149" spans="1:12" ht="30" customHeight="1" x14ac:dyDescent="0.15">
      <c r="A149" s="166" t="s">
        <v>346</v>
      </c>
      <c r="B149" s="245" t="s">
        <v>369</v>
      </c>
      <c r="C149" s="246"/>
      <c r="D149" s="247"/>
      <c r="E149" s="17" t="s">
        <v>54</v>
      </c>
      <c r="F149" s="91"/>
      <c r="G149" s="91"/>
      <c r="H149" s="91"/>
      <c r="I149" s="91"/>
      <c r="J149" s="91"/>
      <c r="K149" s="126"/>
      <c r="L149" s="169"/>
    </row>
    <row r="150" spans="1:12" ht="30" customHeight="1" x14ac:dyDescent="0.15">
      <c r="A150" s="166" t="s">
        <v>347</v>
      </c>
      <c r="B150" s="248" t="s">
        <v>370</v>
      </c>
      <c r="C150" s="249"/>
      <c r="D150" s="91" t="s">
        <v>54</v>
      </c>
      <c r="E150" s="17"/>
      <c r="F150" s="91"/>
      <c r="G150" s="91"/>
      <c r="H150" s="91"/>
      <c r="I150" s="91"/>
      <c r="J150" s="91"/>
      <c r="K150" s="126"/>
    </row>
    <row r="151" spans="1:12" x14ac:dyDescent="0.15">
      <c r="A151" s="250"/>
      <c r="B151" s="251"/>
      <c r="C151" s="251"/>
      <c r="D151" s="251"/>
      <c r="E151" s="251"/>
      <c r="F151" s="251"/>
      <c r="G151" s="251"/>
      <c r="H151" s="251"/>
      <c r="I151" s="251"/>
      <c r="J151" s="251"/>
      <c r="K151" s="252"/>
    </row>
    <row r="152" spans="1:12" x14ac:dyDescent="0.15">
      <c r="A152" s="90"/>
      <c r="B152" s="91"/>
      <c r="C152" s="91"/>
      <c r="D152" s="91"/>
      <c r="E152" s="91"/>
      <c r="F152" s="91"/>
      <c r="G152" s="91"/>
      <c r="H152" s="91"/>
      <c r="I152" s="91"/>
      <c r="J152" s="91"/>
      <c r="K152" s="126"/>
    </row>
    <row r="153" spans="1:12" x14ac:dyDescent="0.15">
      <c r="A153" s="122" t="s">
        <v>124</v>
      </c>
      <c r="B153" s="123"/>
      <c r="C153" s="123"/>
      <c r="D153" s="123"/>
      <c r="E153" s="123"/>
      <c r="F153" s="123"/>
      <c r="G153" s="123"/>
      <c r="H153" s="123"/>
      <c r="I153" s="123"/>
      <c r="J153" s="123"/>
      <c r="K153" s="124"/>
    </row>
    <row r="154" spans="1:12" x14ac:dyDescent="0.15">
      <c r="A154" s="90"/>
      <c r="B154" s="91"/>
      <c r="C154" s="91"/>
      <c r="D154" s="91"/>
      <c r="E154" s="91"/>
      <c r="F154" s="91"/>
      <c r="G154" s="91"/>
      <c r="H154" s="91"/>
      <c r="I154" s="91"/>
      <c r="J154" s="91"/>
      <c r="K154" s="126"/>
    </row>
    <row r="155" spans="1:12" x14ac:dyDescent="0.15">
      <c r="A155" s="90"/>
      <c r="B155" s="91"/>
      <c r="C155" s="91"/>
      <c r="D155" s="91"/>
      <c r="E155" s="91"/>
      <c r="F155" s="91"/>
      <c r="G155" s="91"/>
      <c r="H155" s="91"/>
      <c r="I155" s="91"/>
      <c r="J155" s="91"/>
      <c r="K155" s="126"/>
    </row>
    <row r="156" spans="1:12" x14ac:dyDescent="0.15">
      <c r="A156" s="90"/>
      <c r="B156" s="91"/>
      <c r="C156" s="91"/>
      <c r="D156" s="91"/>
      <c r="E156" s="91"/>
      <c r="F156" s="91"/>
      <c r="G156" s="91"/>
      <c r="H156" s="91"/>
      <c r="I156" s="91"/>
      <c r="J156" s="91"/>
      <c r="K156" s="126"/>
    </row>
    <row r="157" spans="1:12" ht="18.75" x14ac:dyDescent="0.15">
      <c r="A157" s="281" t="s">
        <v>16</v>
      </c>
      <c r="B157" s="282"/>
      <c r="C157" s="282"/>
      <c r="D157" s="282"/>
      <c r="E157" s="282"/>
      <c r="F157" s="282"/>
      <c r="G157" s="282"/>
      <c r="H157" s="282"/>
      <c r="I157" s="282"/>
      <c r="J157" s="282"/>
      <c r="K157" s="283"/>
    </row>
    <row r="158" spans="1:12" ht="18.75" x14ac:dyDescent="0.15">
      <c r="A158" s="127"/>
      <c r="B158" s="91"/>
      <c r="C158" s="91"/>
      <c r="D158" s="91"/>
      <c r="E158" s="91"/>
      <c r="F158" s="91"/>
      <c r="G158" s="91"/>
      <c r="H158" s="91"/>
      <c r="I158" s="91"/>
      <c r="J158" s="91"/>
      <c r="K158" s="126"/>
    </row>
    <row r="159" spans="1:12" x14ac:dyDescent="0.15">
      <c r="A159" s="90"/>
      <c r="B159" s="91"/>
      <c r="C159" s="91"/>
      <c r="D159" s="91"/>
      <c r="E159" s="91"/>
      <c r="F159" s="91"/>
      <c r="G159" s="91"/>
      <c r="H159" s="91"/>
      <c r="I159" s="91"/>
      <c r="J159" s="91"/>
      <c r="K159" s="126"/>
    </row>
    <row r="160" spans="1:12" x14ac:dyDescent="0.15">
      <c r="A160" s="90" t="s">
        <v>36</v>
      </c>
      <c r="B160" s="91"/>
      <c r="C160" s="91"/>
      <c r="D160" s="91"/>
      <c r="E160" s="91"/>
      <c r="F160" s="91"/>
      <c r="G160" s="91"/>
      <c r="H160" s="91"/>
      <c r="I160" s="91"/>
      <c r="J160" s="91"/>
      <c r="K160" s="126"/>
    </row>
    <row r="161" spans="1:11" ht="30" customHeight="1" x14ac:dyDescent="0.15">
      <c r="A161" s="128" t="s">
        <v>17</v>
      </c>
      <c r="B161" s="284" t="str">
        <f>CONCATENATE(基礎情報入力!D4,"　　",基礎情報入力!D5)</f>
        <v>　　</v>
      </c>
      <c r="C161" s="285"/>
      <c r="D161" s="285"/>
      <c r="E161" s="285"/>
      <c r="F161" s="285"/>
      <c r="G161" s="285"/>
      <c r="H161" s="285"/>
      <c r="I161" s="285"/>
      <c r="J161" s="285"/>
      <c r="K161" s="286"/>
    </row>
    <row r="162" spans="1:11" x14ac:dyDescent="0.15">
      <c r="A162" s="90"/>
      <c r="B162" s="91"/>
      <c r="C162" s="91"/>
      <c r="D162" s="91"/>
      <c r="E162" s="91"/>
      <c r="F162" s="91"/>
      <c r="G162" s="91"/>
      <c r="H162" s="91"/>
      <c r="I162" s="91"/>
      <c r="J162" s="91"/>
      <c r="K162" s="126"/>
    </row>
    <row r="163" spans="1:11" x14ac:dyDescent="0.15">
      <c r="A163" s="90" t="s">
        <v>215</v>
      </c>
      <c r="B163" s="91"/>
      <c r="C163" s="91"/>
      <c r="D163" s="91"/>
      <c r="E163" s="91"/>
      <c r="F163" s="91"/>
      <c r="G163" s="91"/>
      <c r="H163" s="91"/>
      <c r="I163" s="91"/>
      <c r="J163" s="91"/>
      <c r="K163" s="126"/>
    </row>
    <row r="164" spans="1:11" ht="30" customHeight="1" x14ac:dyDescent="0.15">
      <c r="A164" s="261"/>
      <c r="B164" s="262"/>
      <c r="C164" s="91" t="s">
        <v>20</v>
      </c>
      <c r="D164" s="91"/>
      <c r="E164" s="91"/>
      <c r="F164" s="91"/>
      <c r="G164" s="91"/>
      <c r="H164" s="91"/>
      <c r="I164" s="91"/>
      <c r="J164" s="91"/>
      <c r="K164" s="126"/>
    </row>
    <row r="165" spans="1:11" x14ac:dyDescent="0.15">
      <c r="A165" s="90"/>
      <c r="B165" s="91"/>
      <c r="C165" s="91"/>
      <c r="D165" s="91"/>
      <c r="E165" s="91"/>
      <c r="F165" s="91"/>
      <c r="G165" s="91"/>
      <c r="H165" s="91"/>
      <c r="I165" s="91"/>
      <c r="J165" s="91"/>
      <c r="K165" s="126"/>
    </row>
    <row r="166" spans="1:11" x14ac:dyDescent="0.15">
      <c r="A166" s="90" t="s">
        <v>18</v>
      </c>
      <c r="B166" s="91"/>
      <c r="C166" s="91"/>
      <c r="D166" s="91"/>
      <c r="E166" s="91"/>
      <c r="F166" s="91"/>
      <c r="G166" s="91"/>
      <c r="H166" s="91"/>
      <c r="I166" s="91"/>
      <c r="J166" s="91"/>
      <c r="K166" s="126"/>
    </row>
    <row r="167" spans="1:11" ht="30" customHeight="1" x14ac:dyDescent="0.15">
      <c r="A167" s="129" t="s">
        <v>19</v>
      </c>
      <c r="B167" s="263">
        <f>基礎情報入力!F46</f>
        <v>0</v>
      </c>
      <c r="C167" s="264"/>
      <c r="D167" s="264"/>
      <c r="E167" s="264"/>
      <c r="F167" s="264"/>
      <c r="G167" s="264"/>
      <c r="H167" s="264"/>
      <c r="I167" s="264"/>
      <c r="J167" s="264"/>
      <c r="K167" s="265"/>
    </row>
    <row r="168" spans="1:11" ht="24.95" customHeight="1" x14ac:dyDescent="0.15">
      <c r="A168" s="266" t="s">
        <v>34</v>
      </c>
      <c r="B168" s="263">
        <f>基礎情報入力!F47</f>
        <v>0</v>
      </c>
      <c r="C168" s="264"/>
      <c r="D168" s="264"/>
      <c r="E168" s="264"/>
      <c r="F168" s="264"/>
      <c r="G168" s="264"/>
      <c r="H168" s="264"/>
      <c r="I168" s="264"/>
      <c r="J168" s="264"/>
      <c r="K168" s="265"/>
    </row>
    <row r="169" spans="1:11" ht="39.950000000000003" customHeight="1" x14ac:dyDescent="0.15">
      <c r="A169" s="267"/>
      <c r="B169" s="268" t="str">
        <f>CONCATENATE(基礎情報入力!F48,基礎情報入力!F49,基礎情報入力!F50)</f>
        <v/>
      </c>
      <c r="C169" s="269"/>
      <c r="D169" s="269"/>
      <c r="E169" s="269"/>
      <c r="F169" s="269"/>
      <c r="G169" s="269"/>
      <c r="H169" s="269"/>
      <c r="I169" s="269"/>
      <c r="J169" s="269"/>
      <c r="K169" s="270"/>
    </row>
    <row r="170" spans="1:11" ht="30" customHeight="1" x14ac:dyDescent="0.15">
      <c r="A170" s="129" t="s">
        <v>21</v>
      </c>
      <c r="B170" s="271" t="str">
        <f>B169</f>
        <v/>
      </c>
      <c r="C170" s="272"/>
      <c r="D170" s="272"/>
      <c r="E170" s="272"/>
      <c r="F170" s="272"/>
      <c r="G170" s="272"/>
      <c r="H170" s="272"/>
      <c r="I170" s="272"/>
      <c r="J170" s="272"/>
      <c r="K170" s="273"/>
    </row>
    <row r="171" spans="1:11" x14ac:dyDescent="0.15">
      <c r="A171" s="90" t="s">
        <v>22</v>
      </c>
      <c r="B171" s="91"/>
      <c r="C171" s="91"/>
      <c r="D171" s="91"/>
      <c r="E171" s="91"/>
      <c r="F171" s="91"/>
      <c r="G171" s="91"/>
      <c r="H171" s="91"/>
      <c r="I171" s="91"/>
      <c r="J171" s="91"/>
      <c r="K171" s="126"/>
    </row>
    <row r="172" spans="1:11" x14ac:dyDescent="0.15">
      <c r="A172" s="90"/>
      <c r="B172" s="91"/>
      <c r="C172" s="91"/>
      <c r="D172" s="91"/>
      <c r="E172" s="91"/>
      <c r="F172" s="91"/>
      <c r="G172" s="91"/>
      <c r="H172" s="91"/>
      <c r="I172" s="91"/>
      <c r="J172" s="91"/>
      <c r="K172" s="126"/>
    </row>
    <row r="173" spans="1:11" ht="39.950000000000003" customHeight="1" x14ac:dyDescent="0.15">
      <c r="A173" s="129" t="s">
        <v>23</v>
      </c>
      <c r="B173" s="274"/>
      <c r="C173" s="275"/>
      <c r="D173" s="275"/>
      <c r="E173" s="275"/>
      <c r="F173" s="275"/>
      <c r="G173" s="275"/>
      <c r="H173" s="275"/>
      <c r="I173" s="275"/>
      <c r="J173" s="275"/>
      <c r="K173" s="276"/>
    </row>
    <row r="174" spans="1:11" ht="30" customHeight="1" x14ac:dyDescent="0.15">
      <c r="A174" s="130" t="s">
        <v>24</v>
      </c>
      <c r="B174" s="277" t="s">
        <v>37</v>
      </c>
      <c r="C174" s="278"/>
      <c r="D174" s="278"/>
      <c r="E174" s="278"/>
      <c r="F174" s="115" t="s">
        <v>40</v>
      </c>
      <c r="G174" s="131"/>
      <c r="H174" s="115" t="s">
        <v>38</v>
      </c>
      <c r="I174" s="131"/>
      <c r="J174" s="132" t="s">
        <v>39</v>
      </c>
      <c r="K174" s="133"/>
    </row>
    <row r="175" spans="1:11" ht="30" customHeight="1" x14ac:dyDescent="0.15">
      <c r="A175" s="130" t="s">
        <v>25</v>
      </c>
      <c r="B175" s="279">
        <f>基礎情報入力!F51</f>
        <v>0</v>
      </c>
      <c r="C175" s="280"/>
      <c r="D175" s="134" t="s">
        <v>26</v>
      </c>
      <c r="E175" s="134"/>
      <c r="F175" s="134"/>
      <c r="G175" s="134"/>
      <c r="H175" s="134"/>
      <c r="I175" s="134"/>
      <c r="J175" s="134"/>
      <c r="K175" s="135"/>
    </row>
    <row r="176" spans="1:11" ht="30" customHeight="1" x14ac:dyDescent="0.15">
      <c r="A176" s="128" t="s">
        <v>35</v>
      </c>
      <c r="B176" s="258" t="s">
        <v>44</v>
      </c>
      <c r="C176" s="259"/>
      <c r="D176" s="134" t="s">
        <v>27</v>
      </c>
      <c r="E176" s="134"/>
      <c r="F176" s="134"/>
      <c r="G176" s="134"/>
      <c r="H176" s="134"/>
      <c r="I176" s="134"/>
      <c r="J176" s="134"/>
      <c r="K176" s="135"/>
    </row>
    <row r="177" spans="1:12" x14ac:dyDescent="0.15">
      <c r="A177" s="90"/>
      <c r="B177" s="91"/>
      <c r="C177" s="91"/>
      <c r="D177" s="91"/>
      <c r="E177" s="91"/>
      <c r="F177" s="91"/>
      <c r="G177" s="91"/>
      <c r="H177" s="91"/>
      <c r="I177" s="91"/>
      <c r="J177" s="91"/>
      <c r="K177" s="126"/>
    </row>
    <row r="178" spans="1:12" x14ac:dyDescent="0.15">
      <c r="A178" s="90" t="s">
        <v>28</v>
      </c>
      <c r="B178" s="91"/>
      <c r="C178" s="91"/>
      <c r="D178" s="91"/>
      <c r="E178" s="91"/>
      <c r="F178" s="91"/>
      <c r="G178" s="91"/>
      <c r="H178" s="91"/>
      <c r="I178" s="91"/>
      <c r="J178" s="91"/>
      <c r="K178" s="126"/>
    </row>
    <row r="179" spans="1:12" ht="20.100000000000001" customHeight="1" x14ac:dyDescent="0.15">
      <c r="A179" s="260" t="s">
        <v>29</v>
      </c>
      <c r="B179" s="260"/>
      <c r="C179" s="260"/>
      <c r="D179" s="260"/>
      <c r="E179" s="260" t="s">
        <v>216</v>
      </c>
      <c r="F179" s="260"/>
      <c r="G179" s="260"/>
      <c r="H179" s="260"/>
      <c r="I179" s="260" t="s">
        <v>43</v>
      </c>
      <c r="J179" s="260"/>
      <c r="K179" s="260"/>
    </row>
    <row r="180" spans="1:12" ht="30" customHeight="1" x14ac:dyDescent="0.15">
      <c r="A180" s="253" t="s">
        <v>30</v>
      </c>
      <c r="B180" s="253"/>
      <c r="C180" s="253"/>
      <c r="D180" s="253"/>
      <c r="E180" s="254">
        <f>'様式3-2-1 ｲ（診断・要安全確認計画）'!D16</f>
        <v>0</v>
      </c>
      <c r="F180" s="255"/>
      <c r="G180" s="256"/>
      <c r="H180" s="136" t="s">
        <v>41</v>
      </c>
      <c r="I180" s="257"/>
      <c r="J180" s="257"/>
      <c r="K180" s="257"/>
    </row>
    <row r="181" spans="1:12" ht="30" customHeight="1" x14ac:dyDescent="0.15">
      <c r="A181" s="253" t="s">
        <v>31</v>
      </c>
      <c r="B181" s="253"/>
      <c r="C181" s="253"/>
      <c r="D181" s="253"/>
      <c r="E181" s="254">
        <f>'様式3-2-1 ｲ（診断・要安全確認計画）'!C16</f>
        <v>0</v>
      </c>
      <c r="F181" s="255"/>
      <c r="G181" s="256"/>
      <c r="H181" s="136" t="s">
        <v>41</v>
      </c>
      <c r="I181" s="257"/>
      <c r="J181" s="257"/>
      <c r="K181" s="257"/>
    </row>
    <row r="182" spans="1:12" ht="30" customHeight="1" x14ac:dyDescent="0.15">
      <c r="A182" s="253" t="s">
        <v>81</v>
      </c>
      <c r="B182" s="253"/>
      <c r="C182" s="253"/>
      <c r="D182" s="253"/>
      <c r="E182" s="254">
        <f>'様式3-2-1 ｲ（診断・要安全確認計画）'!F16</f>
        <v>0</v>
      </c>
      <c r="F182" s="255"/>
      <c r="G182" s="256"/>
      <c r="H182" s="136" t="s">
        <v>41</v>
      </c>
      <c r="I182" s="257"/>
      <c r="J182" s="257"/>
      <c r="K182" s="257"/>
    </row>
    <row r="183" spans="1:12" ht="30" customHeight="1" x14ac:dyDescent="0.15">
      <c r="A183" s="253" t="s">
        <v>32</v>
      </c>
      <c r="B183" s="253"/>
      <c r="C183" s="253"/>
      <c r="D183" s="253"/>
      <c r="E183" s="254">
        <f>'様式3-2-1 ｲ（診断・要安全確認計画）'!V16</f>
        <v>0</v>
      </c>
      <c r="F183" s="255"/>
      <c r="G183" s="256"/>
      <c r="H183" s="136" t="s">
        <v>41</v>
      </c>
      <c r="I183" s="257"/>
      <c r="J183" s="257"/>
      <c r="K183" s="257"/>
    </row>
    <row r="184" spans="1:12" x14ac:dyDescent="0.15">
      <c r="A184" s="90" t="s">
        <v>33</v>
      </c>
      <c r="B184" s="91"/>
      <c r="C184" s="91"/>
      <c r="D184" s="91"/>
      <c r="E184" s="91"/>
      <c r="F184" s="91"/>
      <c r="G184" s="91"/>
      <c r="H184" s="91"/>
      <c r="I184" s="91"/>
      <c r="J184" s="91"/>
      <c r="K184" s="126"/>
    </row>
    <row r="185" spans="1:12" x14ac:dyDescent="0.15">
      <c r="A185" s="90"/>
      <c r="B185" s="91"/>
      <c r="C185" s="91"/>
      <c r="D185" s="91"/>
      <c r="E185" s="91"/>
      <c r="F185" s="91"/>
      <c r="G185" s="91"/>
      <c r="H185" s="91"/>
      <c r="I185" s="91"/>
      <c r="J185" s="91"/>
      <c r="K185" s="126"/>
    </row>
    <row r="186" spans="1:12" x14ac:dyDescent="0.15">
      <c r="A186" s="90" t="s">
        <v>345</v>
      </c>
      <c r="B186" s="91"/>
      <c r="C186" s="91"/>
      <c r="D186" s="91"/>
      <c r="E186" s="91"/>
      <c r="F186" s="91"/>
      <c r="G186" s="91"/>
      <c r="H186" s="91"/>
      <c r="I186" s="91"/>
      <c r="J186" s="91"/>
      <c r="K186" s="126"/>
    </row>
    <row r="187" spans="1:12" ht="30" customHeight="1" x14ac:dyDescent="0.15">
      <c r="A187" s="166" t="s">
        <v>346</v>
      </c>
      <c r="B187" s="245" t="s">
        <v>369</v>
      </c>
      <c r="C187" s="246"/>
      <c r="D187" s="247"/>
      <c r="E187" s="17" t="s">
        <v>54</v>
      </c>
      <c r="F187" s="91"/>
      <c r="G187" s="91"/>
      <c r="H187" s="91"/>
      <c r="I187" s="91"/>
      <c r="J187" s="91"/>
      <c r="K187" s="126"/>
      <c r="L187" s="169"/>
    </row>
    <row r="188" spans="1:12" ht="30" customHeight="1" x14ac:dyDescent="0.15">
      <c r="A188" s="166" t="s">
        <v>347</v>
      </c>
      <c r="B188" s="248" t="s">
        <v>370</v>
      </c>
      <c r="C188" s="249"/>
      <c r="D188" s="91" t="s">
        <v>54</v>
      </c>
      <c r="E188" s="17"/>
      <c r="F188" s="91"/>
      <c r="G188" s="91"/>
      <c r="H188" s="91"/>
      <c r="I188" s="91"/>
      <c r="J188" s="91"/>
      <c r="K188" s="126"/>
    </row>
    <row r="189" spans="1:12" x14ac:dyDescent="0.15">
      <c r="A189" s="250"/>
      <c r="B189" s="251"/>
      <c r="C189" s="251"/>
      <c r="D189" s="251"/>
      <c r="E189" s="251"/>
      <c r="F189" s="251"/>
      <c r="G189" s="251"/>
      <c r="H189" s="251"/>
      <c r="I189" s="251"/>
      <c r="J189" s="251"/>
      <c r="K189" s="252"/>
    </row>
    <row r="190" spans="1:12" x14ac:dyDescent="0.15">
      <c r="A190" s="90"/>
      <c r="B190" s="91"/>
      <c r="C190" s="91"/>
      <c r="D190" s="91"/>
      <c r="E190" s="91"/>
      <c r="F190" s="91"/>
      <c r="G190" s="91"/>
      <c r="H190" s="91"/>
      <c r="I190" s="91"/>
      <c r="J190" s="91"/>
      <c r="K190" s="126"/>
    </row>
    <row r="191" spans="1:12" x14ac:dyDescent="0.15">
      <c r="A191" s="122" t="s">
        <v>124</v>
      </c>
      <c r="B191" s="123"/>
      <c r="C191" s="123"/>
      <c r="D191" s="123"/>
      <c r="E191" s="123"/>
      <c r="F191" s="123"/>
      <c r="G191" s="123"/>
      <c r="H191" s="123"/>
      <c r="I191" s="123"/>
      <c r="J191" s="123"/>
      <c r="K191" s="124"/>
    </row>
    <row r="192" spans="1:12" x14ac:dyDescent="0.15">
      <c r="A192" s="90"/>
      <c r="B192" s="91"/>
      <c r="C192" s="91"/>
      <c r="D192" s="91"/>
      <c r="E192" s="91"/>
      <c r="F192" s="91"/>
      <c r="G192" s="91"/>
      <c r="H192" s="91"/>
      <c r="I192" s="91"/>
      <c r="J192" s="91"/>
      <c r="K192" s="126"/>
    </row>
    <row r="193" spans="1:11" x14ac:dyDescent="0.15">
      <c r="A193" s="90"/>
      <c r="B193" s="91"/>
      <c r="C193" s="91"/>
      <c r="D193" s="91"/>
      <c r="E193" s="91"/>
      <c r="F193" s="91"/>
      <c r="G193" s="91"/>
      <c r="H193" s="91"/>
      <c r="I193" s="91"/>
      <c r="J193" s="91"/>
      <c r="K193" s="126"/>
    </row>
    <row r="194" spans="1:11" x14ac:dyDescent="0.15">
      <c r="A194" s="90"/>
      <c r="B194" s="91"/>
      <c r="C194" s="91"/>
      <c r="D194" s="91"/>
      <c r="E194" s="91"/>
      <c r="F194" s="91"/>
      <c r="G194" s="91"/>
      <c r="H194" s="91"/>
      <c r="I194" s="91"/>
      <c r="J194" s="91"/>
      <c r="K194" s="126"/>
    </row>
    <row r="195" spans="1:11" ht="18.75" x14ac:dyDescent="0.15">
      <c r="A195" s="281" t="s">
        <v>16</v>
      </c>
      <c r="B195" s="282"/>
      <c r="C195" s="282"/>
      <c r="D195" s="282"/>
      <c r="E195" s="282"/>
      <c r="F195" s="282"/>
      <c r="G195" s="282"/>
      <c r="H195" s="282"/>
      <c r="I195" s="282"/>
      <c r="J195" s="282"/>
      <c r="K195" s="283"/>
    </row>
    <row r="196" spans="1:11" ht="18.75" x14ac:dyDescent="0.15">
      <c r="A196" s="127"/>
      <c r="B196" s="91"/>
      <c r="C196" s="91"/>
      <c r="D196" s="91"/>
      <c r="E196" s="91"/>
      <c r="F196" s="91"/>
      <c r="G196" s="91"/>
      <c r="H196" s="91"/>
      <c r="I196" s="91"/>
      <c r="J196" s="91"/>
      <c r="K196" s="126"/>
    </row>
    <row r="197" spans="1:11" x14ac:dyDescent="0.15">
      <c r="A197" s="90"/>
      <c r="B197" s="91"/>
      <c r="C197" s="91"/>
      <c r="D197" s="91"/>
      <c r="E197" s="91"/>
      <c r="F197" s="91"/>
      <c r="G197" s="91"/>
      <c r="H197" s="91"/>
      <c r="I197" s="91"/>
      <c r="J197" s="91"/>
      <c r="K197" s="126"/>
    </row>
    <row r="198" spans="1:11" x14ac:dyDescent="0.15">
      <c r="A198" s="90" t="s">
        <v>36</v>
      </c>
      <c r="B198" s="91"/>
      <c r="C198" s="91"/>
      <c r="D198" s="91"/>
      <c r="E198" s="91"/>
      <c r="F198" s="91"/>
      <c r="G198" s="91"/>
      <c r="H198" s="91"/>
      <c r="I198" s="91"/>
      <c r="J198" s="91"/>
      <c r="K198" s="126"/>
    </row>
    <row r="199" spans="1:11" ht="30" customHeight="1" x14ac:dyDescent="0.15">
      <c r="A199" s="128" t="s">
        <v>17</v>
      </c>
      <c r="B199" s="284" t="str">
        <f>CONCATENATE(基礎情報入力!D4,"　　",基礎情報入力!D5)</f>
        <v>　　</v>
      </c>
      <c r="C199" s="285"/>
      <c r="D199" s="285"/>
      <c r="E199" s="285"/>
      <c r="F199" s="285"/>
      <c r="G199" s="285"/>
      <c r="H199" s="285"/>
      <c r="I199" s="285"/>
      <c r="J199" s="285"/>
      <c r="K199" s="286"/>
    </row>
    <row r="200" spans="1:11" x14ac:dyDescent="0.15">
      <c r="A200" s="90"/>
      <c r="B200" s="91"/>
      <c r="C200" s="91"/>
      <c r="D200" s="91"/>
      <c r="E200" s="91"/>
      <c r="F200" s="91"/>
      <c r="G200" s="91"/>
      <c r="H200" s="91"/>
      <c r="I200" s="91"/>
      <c r="J200" s="91"/>
      <c r="K200" s="126"/>
    </row>
    <row r="201" spans="1:11" x14ac:dyDescent="0.15">
      <c r="A201" s="90" t="s">
        <v>215</v>
      </c>
      <c r="B201" s="91"/>
      <c r="C201" s="91"/>
      <c r="D201" s="91"/>
      <c r="E201" s="91"/>
      <c r="F201" s="91"/>
      <c r="G201" s="91"/>
      <c r="H201" s="91"/>
      <c r="I201" s="91"/>
      <c r="J201" s="91"/>
      <c r="K201" s="126"/>
    </row>
    <row r="202" spans="1:11" ht="30" customHeight="1" x14ac:dyDescent="0.15">
      <c r="A202" s="261"/>
      <c r="B202" s="262"/>
      <c r="C202" s="91" t="s">
        <v>20</v>
      </c>
      <c r="D202" s="91"/>
      <c r="E202" s="91"/>
      <c r="F202" s="91"/>
      <c r="G202" s="91"/>
      <c r="H202" s="91"/>
      <c r="I202" s="91"/>
      <c r="J202" s="91"/>
      <c r="K202" s="126"/>
    </row>
    <row r="203" spans="1:11" x14ac:dyDescent="0.15">
      <c r="A203" s="90"/>
      <c r="B203" s="91"/>
      <c r="C203" s="91"/>
      <c r="D203" s="91"/>
      <c r="E203" s="91"/>
      <c r="F203" s="91"/>
      <c r="G203" s="91"/>
      <c r="H203" s="91"/>
      <c r="I203" s="91"/>
      <c r="J203" s="91"/>
      <c r="K203" s="126"/>
    </row>
    <row r="204" spans="1:11" x14ac:dyDescent="0.15">
      <c r="A204" s="90" t="s">
        <v>18</v>
      </c>
      <c r="B204" s="91"/>
      <c r="C204" s="91"/>
      <c r="D204" s="91"/>
      <c r="E204" s="91"/>
      <c r="F204" s="91"/>
      <c r="G204" s="91"/>
      <c r="H204" s="91"/>
      <c r="I204" s="91"/>
      <c r="J204" s="91"/>
      <c r="K204" s="126"/>
    </row>
    <row r="205" spans="1:11" ht="30" customHeight="1" x14ac:dyDescent="0.15">
      <c r="A205" s="129" t="s">
        <v>19</v>
      </c>
      <c r="B205" s="263">
        <f>基礎情報入力!F55</f>
        <v>0</v>
      </c>
      <c r="C205" s="264"/>
      <c r="D205" s="264"/>
      <c r="E205" s="264"/>
      <c r="F205" s="264"/>
      <c r="G205" s="264"/>
      <c r="H205" s="264"/>
      <c r="I205" s="264"/>
      <c r="J205" s="264"/>
      <c r="K205" s="265"/>
    </row>
    <row r="206" spans="1:11" ht="24.95" customHeight="1" x14ac:dyDescent="0.15">
      <c r="A206" s="266" t="s">
        <v>34</v>
      </c>
      <c r="B206" s="263">
        <f>基礎情報入力!F56</f>
        <v>0</v>
      </c>
      <c r="C206" s="264"/>
      <c r="D206" s="264"/>
      <c r="E206" s="264"/>
      <c r="F206" s="264"/>
      <c r="G206" s="264"/>
      <c r="H206" s="264"/>
      <c r="I206" s="264"/>
      <c r="J206" s="264"/>
      <c r="K206" s="265"/>
    </row>
    <row r="207" spans="1:11" ht="39.950000000000003" customHeight="1" x14ac:dyDescent="0.15">
      <c r="A207" s="267"/>
      <c r="B207" s="268" t="str">
        <f>CONCATENATE(基礎情報入力!F57,基礎情報入力!F58,基礎情報入力!F59)</f>
        <v/>
      </c>
      <c r="C207" s="269"/>
      <c r="D207" s="269"/>
      <c r="E207" s="269"/>
      <c r="F207" s="269"/>
      <c r="G207" s="269"/>
      <c r="H207" s="269"/>
      <c r="I207" s="269"/>
      <c r="J207" s="269"/>
      <c r="K207" s="270"/>
    </row>
    <row r="208" spans="1:11" ht="30" customHeight="1" x14ac:dyDescent="0.15">
      <c r="A208" s="129" t="s">
        <v>21</v>
      </c>
      <c r="B208" s="271" t="str">
        <f>B207</f>
        <v/>
      </c>
      <c r="C208" s="272"/>
      <c r="D208" s="272"/>
      <c r="E208" s="272"/>
      <c r="F208" s="272"/>
      <c r="G208" s="272"/>
      <c r="H208" s="272"/>
      <c r="I208" s="272"/>
      <c r="J208" s="272"/>
      <c r="K208" s="273"/>
    </row>
    <row r="209" spans="1:11" x14ac:dyDescent="0.15">
      <c r="A209" s="90" t="s">
        <v>22</v>
      </c>
      <c r="B209" s="91"/>
      <c r="C209" s="91"/>
      <c r="D209" s="91"/>
      <c r="E209" s="91"/>
      <c r="F209" s="91"/>
      <c r="G209" s="91"/>
      <c r="H209" s="91"/>
      <c r="I209" s="91"/>
      <c r="J209" s="91"/>
      <c r="K209" s="126"/>
    </row>
    <row r="210" spans="1:11" x14ac:dyDescent="0.15">
      <c r="A210" s="90"/>
      <c r="B210" s="91"/>
      <c r="C210" s="91"/>
      <c r="D210" s="91"/>
      <c r="E210" s="91"/>
      <c r="F210" s="91"/>
      <c r="G210" s="91"/>
      <c r="H210" s="91"/>
      <c r="I210" s="91"/>
      <c r="J210" s="91"/>
      <c r="K210" s="126"/>
    </row>
    <row r="211" spans="1:11" ht="39.950000000000003" customHeight="1" x14ac:dyDescent="0.15">
      <c r="A211" s="129" t="s">
        <v>23</v>
      </c>
      <c r="B211" s="274"/>
      <c r="C211" s="275"/>
      <c r="D211" s="275"/>
      <c r="E211" s="275"/>
      <c r="F211" s="275"/>
      <c r="G211" s="275"/>
      <c r="H211" s="275"/>
      <c r="I211" s="275"/>
      <c r="J211" s="275"/>
      <c r="K211" s="276"/>
    </row>
    <row r="212" spans="1:11" ht="30" customHeight="1" x14ac:dyDescent="0.15">
      <c r="A212" s="130" t="s">
        <v>24</v>
      </c>
      <c r="B212" s="277" t="s">
        <v>37</v>
      </c>
      <c r="C212" s="278"/>
      <c r="D212" s="278"/>
      <c r="E212" s="278"/>
      <c r="F212" s="115" t="s">
        <v>40</v>
      </c>
      <c r="G212" s="131"/>
      <c r="H212" s="115" t="s">
        <v>38</v>
      </c>
      <c r="I212" s="131"/>
      <c r="J212" s="132" t="s">
        <v>39</v>
      </c>
      <c r="K212" s="133"/>
    </row>
    <row r="213" spans="1:11" ht="30" customHeight="1" x14ac:dyDescent="0.15">
      <c r="A213" s="130" t="s">
        <v>25</v>
      </c>
      <c r="B213" s="279">
        <f>基礎情報入力!F60</f>
        <v>0</v>
      </c>
      <c r="C213" s="280"/>
      <c r="D213" s="134" t="s">
        <v>26</v>
      </c>
      <c r="E213" s="134"/>
      <c r="F213" s="134"/>
      <c r="G213" s="134"/>
      <c r="H213" s="134"/>
      <c r="I213" s="134"/>
      <c r="J213" s="134"/>
      <c r="K213" s="135"/>
    </row>
    <row r="214" spans="1:11" ht="30" customHeight="1" x14ac:dyDescent="0.15">
      <c r="A214" s="128" t="s">
        <v>35</v>
      </c>
      <c r="B214" s="258" t="s">
        <v>44</v>
      </c>
      <c r="C214" s="259"/>
      <c r="D214" s="134" t="s">
        <v>27</v>
      </c>
      <c r="E214" s="134"/>
      <c r="F214" s="134"/>
      <c r="G214" s="134"/>
      <c r="H214" s="134"/>
      <c r="I214" s="134"/>
      <c r="J214" s="134"/>
      <c r="K214" s="135"/>
    </row>
    <row r="215" spans="1:11" x14ac:dyDescent="0.15">
      <c r="A215" s="90"/>
      <c r="B215" s="91"/>
      <c r="C215" s="91"/>
      <c r="D215" s="91"/>
      <c r="E215" s="91"/>
      <c r="F215" s="91"/>
      <c r="G215" s="91"/>
      <c r="H215" s="91"/>
      <c r="I215" s="91"/>
      <c r="J215" s="91"/>
      <c r="K215" s="126"/>
    </row>
    <row r="216" spans="1:11" x14ac:dyDescent="0.15">
      <c r="A216" s="90" t="s">
        <v>28</v>
      </c>
      <c r="B216" s="91"/>
      <c r="C216" s="91"/>
      <c r="D216" s="91"/>
      <c r="E216" s="91"/>
      <c r="F216" s="91"/>
      <c r="G216" s="91"/>
      <c r="H216" s="91"/>
      <c r="I216" s="91"/>
      <c r="J216" s="91"/>
      <c r="K216" s="126"/>
    </row>
    <row r="217" spans="1:11" ht="20.100000000000001" customHeight="1" x14ac:dyDescent="0.15">
      <c r="A217" s="260" t="s">
        <v>29</v>
      </c>
      <c r="B217" s="260"/>
      <c r="C217" s="260"/>
      <c r="D217" s="260"/>
      <c r="E217" s="260" t="s">
        <v>216</v>
      </c>
      <c r="F217" s="260"/>
      <c r="G217" s="260"/>
      <c r="H217" s="260"/>
      <c r="I217" s="260" t="s">
        <v>43</v>
      </c>
      <c r="J217" s="260"/>
      <c r="K217" s="260"/>
    </row>
    <row r="218" spans="1:11" ht="30" customHeight="1" x14ac:dyDescent="0.15">
      <c r="A218" s="253" t="s">
        <v>30</v>
      </c>
      <c r="B218" s="253"/>
      <c r="C218" s="253"/>
      <c r="D218" s="253"/>
      <c r="E218" s="254">
        <f>'様式3-2-1 ｲ（診断・要安全確認計画）'!D18</f>
        <v>0</v>
      </c>
      <c r="F218" s="255"/>
      <c r="G218" s="256"/>
      <c r="H218" s="136" t="s">
        <v>41</v>
      </c>
      <c r="I218" s="257"/>
      <c r="J218" s="257"/>
      <c r="K218" s="257"/>
    </row>
    <row r="219" spans="1:11" ht="30" customHeight="1" x14ac:dyDescent="0.15">
      <c r="A219" s="253" t="s">
        <v>31</v>
      </c>
      <c r="B219" s="253"/>
      <c r="C219" s="253"/>
      <c r="D219" s="253"/>
      <c r="E219" s="254">
        <f>'様式3-2-1 ｲ（診断・要安全確認計画）'!C18</f>
        <v>0</v>
      </c>
      <c r="F219" s="255"/>
      <c r="G219" s="256"/>
      <c r="H219" s="136" t="s">
        <v>41</v>
      </c>
      <c r="I219" s="257"/>
      <c r="J219" s="257"/>
      <c r="K219" s="257"/>
    </row>
    <row r="220" spans="1:11" ht="30" customHeight="1" x14ac:dyDescent="0.15">
      <c r="A220" s="253" t="s">
        <v>81</v>
      </c>
      <c r="B220" s="253"/>
      <c r="C220" s="253"/>
      <c r="D220" s="253"/>
      <c r="E220" s="254">
        <f>'様式3-2-1 ｲ（診断・要安全確認計画）'!F18</f>
        <v>0</v>
      </c>
      <c r="F220" s="255"/>
      <c r="G220" s="256"/>
      <c r="H220" s="136" t="s">
        <v>41</v>
      </c>
      <c r="I220" s="257"/>
      <c r="J220" s="257"/>
      <c r="K220" s="257"/>
    </row>
    <row r="221" spans="1:11" ht="30" customHeight="1" x14ac:dyDescent="0.15">
      <c r="A221" s="253" t="s">
        <v>32</v>
      </c>
      <c r="B221" s="253"/>
      <c r="C221" s="253"/>
      <c r="D221" s="253"/>
      <c r="E221" s="254">
        <f>'様式3-2-1 ｲ（診断・要安全確認計画）'!V18</f>
        <v>0</v>
      </c>
      <c r="F221" s="255"/>
      <c r="G221" s="256"/>
      <c r="H221" s="136" t="s">
        <v>41</v>
      </c>
      <c r="I221" s="257"/>
      <c r="J221" s="257"/>
      <c r="K221" s="257"/>
    </row>
    <row r="222" spans="1:11" x14ac:dyDescent="0.15">
      <c r="A222" s="90" t="s">
        <v>33</v>
      </c>
      <c r="B222" s="91"/>
      <c r="C222" s="91"/>
      <c r="D222" s="91"/>
      <c r="E222" s="91"/>
      <c r="F222" s="91"/>
      <c r="G222" s="91"/>
      <c r="H222" s="91"/>
      <c r="I222" s="91"/>
      <c r="J222" s="91"/>
      <c r="K222" s="126"/>
    </row>
    <row r="223" spans="1:11" x14ac:dyDescent="0.15">
      <c r="A223" s="90"/>
      <c r="B223" s="91"/>
      <c r="C223" s="91"/>
      <c r="D223" s="91"/>
      <c r="E223" s="91"/>
      <c r="F223" s="91"/>
      <c r="G223" s="91"/>
      <c r="H223" s="91"/>
      <c r="I223" s="91"/>
      <c r="J223" s="91"/>
      <c r="K223" s="126"/>
    </row>
    <row r="224" spans="1:11" x14ac:dyDescent="0.15">
      <c r="A224" s="90" t="s">
        <v>345</v>
      </c>
      <c r="B224" s="91"/>
      <c r="C224" s="91"/>
      <c r="D224" s="91"/>
      <c r="E224" s="91"/>
      <c r="F224" s="91"/>
      <c r="G224" s="91"/>
      <c r="H224" s="91"/>
      <c r="I224" s="91"/>
      <c r="J224" s="91"/>
      <c r="K224" s="126"/>
    </row>
    <row r="225" spans="1:12" ht="30" customHeight="1" x14ac:dyDescent="0.15">
      <c r="A225" s="166" t="s">
        <v>346</v>
      </c>
      <c r="B225" s="245" t="s">
        <v>369</v>
      </c>
      <c r="C225" s="246"/>
      <c r="D225" s="247"/>
      <c r="E225" s="17" t="s">
        <v>54</v>
      </c>
      <c r="F225" s="91"/>
      <c r="G225" s="91"/>
      <c r="H225" s="91"/>
      <c r="I225" s="91"/>
      <c r="J225" s="91"/>
      <c r="K225" s="126"/>
      <c r="L225" s="169"/>
    </row>
    <row r="226" spans="1:12" ht="30" customHeight="1" x14ac:dyDescent="0.15">
      <c r="A226" s="166" t="s">
        <v>347</v>
      </c>
      <c r="B226" s="248" t="s">
        <v>370</v>
      </c>
      <c r="C226" s="249"/>
      <c r="D226" s="91" t="s">
        <v>54</v>
      </c>
      <c r="E226" s="17"/>
      <c r="F226" s="91"/>
      <c r="G226" s="91"/>
      <c r="H226" s="91"/>
      <c r="I226" s="91"/>
      <c r="J226" s="91"/>
      <c r="K226" s="126"/>
    </row>
    <row r="227" spans="1:12" x14ac:dyDescent="0.15">
      <c r="A227" s="250"/>
      <c r="B227" s="251"/>
      <c r="C227" s="251"/>
      <c r="D227" s="251"/>
      <c r="E227" s="251"/>
      <c r="F227" s="251"/>
      <c r="G227" s="251"/>
      <c r="H227" s="251"/>
      <c r="I227" s="251"/>
      <c r="J227" s="251"/>
      <c r="K227" s="252"/>
    </row>
    <row r="229" spans="1:12" x14ac:dyDescent="0.15">
      <c r="A229" s="122" t="s">
        <v>124</v>
      </c>
      <c r="B229" s="123"/>
      <c r="C229" s="123"/>
      <c r="D229" s="123"/>
      <c r="E229" s="123"/>
      <c r="F229" s="123"/>
      <c r="G229" s="123"/>
      <c r="H229" s="123"/>
      <c r="I229" s="123"/>
      <c r="J229" s="123"/>
      <c r="K229" s="124"/>
    </row>
    <row r="230" spans="1:12" x14ac:dyDescent="0.15">
      <c r="A230" s="90"/>
      <c r="B230" s="91"/>
      <c r="C230" s="91"/>
      <c r="D230" s="91"/>
      <c r="E230" s="91"/>
      <c r="F230" s="91"/>
      <c r="G230" s="91"/>
      <c r="H230" s="91"/>
      <c r="I230" s="91"/>
      <c r="J230" s="91"/>
      <c r="K230" s="126"/>
    </row>
    <row r="231" spans="1:12" x14ac:dyDescent="0.15">
      <c r="A231" s="90"/>
      <c r="B231" s="91"/>
      <c r="C231" s="91"/>
      <c r="D231" s="91"/>
      <c r="E231" s="91"/>
      <c r="F231" s="91"/>
      <c r="G231" s="91"/>
      <c r="H231" s="91"/>
      <c r="I231" s="91"/>
      <c r="J231" s="91"/>
      <c r="K231" s="126"/>
    </row>
    <row r="232" spans="1:12" x14ac:dyDescent="0.15">
      <c r="A232" s="90"/>
      <c r="B232" s="91"/>
      <c r="C232" s="91"/>
      <c r="D232" s="91"/>
      <c r="E232" s="91"/>
      <c r="F232" s="91"/>
      <c r="G232" s="91"/>
      <c r="H232" s="91"/>
      <c r="I232" s="91"/>
      <c r="J232" s="91"/>
      <c r="K232" s="126"/>
    </row>
    <row r="233" spans="1:12" ht="18.75" x14ac:dyDescent="0.15">
      <c r="A233" s="281" t="s">
        <v>16</v>
      </c>
      <c r="B233" s="282"/>
      <c r="C233" s="282"/>
      <c r="D233" s="282"/>
      <c r="E233" s="282"/>
      <c r="F233" s="282"/>
      <c r="G233" s="282"/>
      <c r="H233" s="282"/>
      <c r="I233" s="282"/>
      <c r="J233" s="282"/>
      <c r="K233" s="283"/>
    </row>
    <row r="234" spans="1:12" ht="18.75" x14ac:dyDescent="0.15">
      <c r="A234" s="127"/>
      <c r="B234" s="91"/>
      <c r="C234" s="91"/>
      <c r="D234" s="91"/>
      <c r="E234" s="91"/>
      <c r="F234" s="91"/>
      <c r="G234" s="91"/>
      <c r="H234" s="91"/>
      <c r="I234" s="91"/>
      <c r="J234" s="91"/>
      <c r="K234" s="126"/>
    </row>
    <row r="235" spans="1:12" x14ac:dyDescent="0.15">
      <c r="A235" s="90"/>
      <c r="B235" s="91"/>
      <c r="C235" s="91"/>
      <c r="D235" s="91"/>
      <c r="E235" s="91"/>
      <c r="F235" s="91"/>
      <c r="G235" s="91"/>
      <c r="H235" s="91"/>
      <c r="I235" s="91"/>
      <c r="J235" s="91"/>
      <c r="K235" s="126"/>
    </row>
    <row r="236" spans="1:12" x14ac:dyDescent="0.15">
      <c r="A236" s="90" t="s">
        <v>36</v>
      </c>
      <c r="B236" s="91"/>
      <c r="C236" s="91"/>
      <c r="D236" s="91"/>
      <c r="E236" s="91"/>
      <c r="F236" s="91"/>
      <c r="G236" s="91"/>
      <c r="H236" s="91"/>
      <c r="I236" s="91"/>
      <c r="J236" s="91"/>
      <c r="K236" s="126"/>
    </row>
    <row r="237" spans="1:12" ht="30" customHeight="1" x14ac:dyDescent="0.15">
      <c r="A237" s="128" t="s">
        <v>17</v>
      </c>
      <c r="B237" s="284" t="str">
        <f>CONCATENATE(基礎情報入力!D4,"　　",基礎情報入力!D5)</f>
        <v>　　</v>
      </c>
      <c r="C237" s="285"/>
      <c r="D237" s="285"/>
      <c r="E237" s="285"/>
      <c r="F237" s="285"/>
      <c r="G237" s="285"/>
      <c r="H237" s="285"/>
      <c r="I237" s="285"/>
      <c r="J237" s="285"/>
      <c r="K237" s="286"/>
    </row>
    <row r="238" spans="1:12" x14ac:dyDescent="0.15">
      <c r="A238" s="90"/>
      <c r="B238" s="91"/>
      <c r="C238" s="91"/>
      <c r="D238" s="91"/>
      <c r="E238" s="91"/>
      <c r="F238" s="91"/>
      <c r="G238" s="91"/>
      <c r="H238" s="91"/>
      <c r="I238" s="91"/>
      <c r="J238" s="91"/>
      <c r="K238" s="126"/>
    </row>
    <row r="239" spans="1:12" x14ac:dyDescent="0.15">
      <c r="A239" s="90" t="s">
        <v>215</v>
      </c>
      <c r="B239" s="91"/>
      <c r="C239" s="91"/>
      <c r="D239" s="91"/>
      <c r="E239" s="91"/>
      <c r="F239" s="91"/>
      <c r="G239" s="91"/>
      <c r="H239" s="91"/>
      <c r="I239" s="91"/>
      <c r="J239" s="91"/>
      <c r="K239" s="126"/>
    </row>
    <row r="240" spans="1:12" ht="30" customHeight="1" x14ac:dyDescent="0.15">
      <c r="A240" s="261"/>
      <c r="B240" s="262"/>
      <c r="C240" s="91" t="s">
        <v>20</v>
      </c>
      <c r="D240" s="91"/>
      <c r="E240" s="91"/>
      <c r="F240" s="91"/>
      <c r="G240" s="91"/>
      <c r="H240" s="91"/>
      <c r="I240" s="91"/>
      <c r="J240" s="91"/>
      <c r="K240" s="126"/>
    </row>
    <row r="241" spans="1:11" x14ac:dyDescent="0.15">
      <c r="A241" s="90"/>
      <c r="B241" s="91"/>
      <c r="C241" s="91"/>
      <c r="D241" s="91"/>
      <c r="E241" s="91"/>
      <c r="F241" s="91"/>
      <c r="G241" s="91"/>
      <c r="H241" s="91"/>
      <c r="I241" s="91"/>
      <c r="J241" s="91"/>
      <c r="K241" s="126"/>
    </row>
    <row r="242" spans="1:11" x14ac:dyDescent="0.15">
      <c r="A242" s="90" t="s">
        <v>18</v>
      </c>
      <c r="B242" s="91"/>
      <c r="C242" s="91"/>
      <c r="D242" s="91"/>
      <c r="E242" s="91"/>
      <c r="F242" s="91"/>
      <c r="G242" s="91"/>
      <c r="H242" s="91"/>
      <c r="I242" s="91"/>
      <c r="J242" s="91"/>
      <c r="K242" s="126"/>
    </row>
    <row r="243" spans="1:11" ht="30" customHeight="1" x14ac:dyDescent="0.15">
      <c r="A243" s="129" t="s">
        <v>19</v>
      </c>
      <c r="B243" s="263">
        <f>基礎情報入力!F64</f>
        <v>0</v>
      </c>
      <c r="C243" s="264"/>
      <c r="D243" s="264"/>
      <c r="E243" s="264"/>
      <c r="F243" s="264"/>
      <c r="G243" s="264"/>
      <c r="H243" s="264"/>
      <c r="I243" s="264"/>
      <c r="J243" s="264"/>
      <c r="K243" s="265"/>
    </row>
    <row r="244" spans="1:11" ht="24.95" customHeight="1" x14ac:dyDescent="0.15">
      <c r="A244" s="266" t="s">
        <v>34</v>
      </c>
      <c r="B244" s="263">
        <f>基礎情報入力!F65</f>
        <v>0</v>
      </c>
      <c r="C244" s="264"/>
      <c r="D244" s="264"/>
      <c r="E244" s="264"/>
      <c r="F244" s="264"/>
      <c r="G244" s="264"/>
      <c r="H244" s="264"/>
      <c r="I244" s="264"/>
      <c r="J244" s="264"/>
      <c r="K244" s="265"/>
    </row>
    <row r="245" spans="1:11" ht="39.950000000000003" customHeight="1" x14ac:dyDescent="0.15">
      <c r="A245" s="267"/>
      <c r="B245" s="268" t="str">
        <f>CONCATENATE(基礎情報入力!F66,基礎情報入力!F67,基礎情報入力!F68)</f>
        <v/>
      </c>
      <c r="C245" s="269"/>
      <c r="D245" s="269"/>
      <c r="E245" s="269"/>
      <c r="F245" s="269"/>
      <c r="G245" s="269"/>
      <c r="H245" s="269"/>
      <c r="I245" s="269"/>
      <c r="J245" s="269"/>
      <c r="K245" s="270"/>
    </row>
    <row r="246" spans="1:11" ht="30" customHeight="1" x14ac:dyDescent="0.15">
      <c r="A246" s="129" t="s">
        <v>21</v>
      </c>
      <c r="B246" s="271" t="str">
        <f>B245</f>
        <v/>
      </c>
      <c r="C246" s="272"/>
      <c r="D246" s="272"/>
      <c r="E246" s="272"/>
      <c r="F246" s="272"/>
      <c r="G246" s="272"/>
      <c r="H246" s="272"/>
      <c r="I246" s="272"/>
      <c r="J246" s="272"/>
      <c r="K246" s="273"/>
    </row>
    <row r="247" spans="1:11" x14ac:dyDescent="0.15">
      <c r="A247" s="90" t="s">
        <v>22</v>
      </c>
      <c r="B247" s="91"/>
      <c r="C247" s="91"/>
      <c r="D247" s="91"/>
      <c r="E247" s="91"/>
      <c r="F247" s="91"/>
      <c r="G247" s="91"/>
      <c r="H247" s="91"/>
      <c r="I247" s="91"/>
      <c r="J247" s="91"/>
      <c r="K247" s="126"/>
    </row>
    <row r="248" spans="1:11" x14ac:dyDescent="0.15">
      <c r="A248" s="90"/>
      <c r="B248" s="91"/>
      <c r="C248" s="91"/>
      <c r="D248" s="91"/>
      <c r="E248" s="91"/>
      <c r="F248" s="91"/>
      <c r="G248" s="91"/>
      <c r="H248" s="91"/>
      <c r="I248" s="91"/>
      <c r="J248" s="91"/>
      <c r="K248" s="126"/>
    </row>
    <row r="249" spans="1:11" ht="39.950000000000003" customHeight="1" x14ac:dyDescent="0.15">
      <c r="A249" s="129" t="s">
        <v>23</v>
      </c>
      <c r="B249" s="274"/>
      <c r="C249" s="275"/>
      <c r="D249" s="275"/>
      <c r="E249" s="275"/>
      <c r="F249" s="275"/>
      <c r="G249" s="275"/>
      <c r="H249" s="275"/>
      <c r="I249" s="275"/>
      <c r="J249" s="275"/>
      <c r="K249" s="276"/>
    </row>
    <row r="250" spans="1:11" ht="30" customHeight="1" x14ac:dyDescent="0.15">
      <c r="A250" s="130" t="s">
        <v>24</v>
      </c>
      <c r="B250" s="277" t="s">
        <v>37</v>
      </c>
      <c r="C250" s="278"/>
      <c r="D250" s="278"/>
      <c r="E250" s="278"/>
      <c r="F250" s="115" t="s">
        <v>40</v>
      </c>
      <c r="G250" s="131"/>
      <c r="H250" s="115" t="s">
        <v>38</v>
      </c>
      <c r="I250" s="131"/>
      <c r="J250" s="132" t="s">
        <v>39</v>
      </c>
      <c r="K250" s="133"/>
    </row>
    <row r="251" spans="1:11" ht="30" customHeight="1" x14ac:dyDescent="0.15">
      <c r="A251" s="130" t="s">
        <v>25</v>
      </c>
      <c r="B251" s="279">
        <f>基礎情報入力!F69</f>
        <v>0</v>
      </c>
      <c r="C251" s="280"/>
      <c r="D251" s="134" t="s">
        <v>26</v>
      </c>
      <c r="E251" s="134"/>
      <c r="F251" s="134"/>
      <c r="G251" s="134"/>
      <c r="H251" s="134"/>
      <c r="I251" s="134"/>
      <c r="J251" s="134"/>
      <c r="K251" s="135"/>
    </row>
    <row r="252" spans="1:11" ht="30" customHeight="1" x14ac:dyDescent="0.15">
      <c r="A252" s="128" t="s">
        <v>35</v>
      </c>
      <c r="B252" s="258" t="s">
        <v>44</v>
      </c>
      <c r="C252" s="259"/>
      <c r="D252" s="134" t="s">
        <v>27</v>
      </c>
      <c r="E252" s="134"/>
      <c r="F252" s="134"/>
      <c r="G252" s="134"/>
      <c r="H252" s="134"/>
      <c r="I252" s="134"/>
      <c r="J252" s="134"/>
      <c r="K252" s="135"/>
    </row>
    <row r="253" spans="1:11" x14ac:dyDescent="0.15">
      <c r="A253" s="90"/>
      <c r="B253" s="91"/>
      <c r="C253" s="91"/>
      <c r="D253" s="91"/>
      <c r="E253" s="91"/>
      <c r="F253" s="91"/>
      <c r="G253" s="91"/>
      <c r="H253" s="91"/>
      <c r="I253" s="91"/>
      <c r="J253" s="91"/>
      <c r="K253" s="126"/>
    </row>
    <row r="254" spans="1:11" x14ac:dyDescent="0.15">
      <c r="A254" s="90" t="s">
        <v>28</v>
      </c>
      <c r="B254" s="91"/>
      <c r="C254" s="91"/>
      <c r="D254" s="91"/>
      <c r="E254" s="91"/>
      <c r="F254" s="91"/>
      <c r="G254" s="91"/>
      <c r="H254" s="91"/>
      <c r="I254" s="91"/>
      <c r="J254" s="91"/>
      <c r="K254" s="126"/>
    </row>
    <row r="255" spans="1:11" ht="20.100000000000001" customHeight="1" x14ac:dyDescent="0.15">
      <c r="A255" s="260" t="s">
        <v>29</v>
      </c>
      <c r="B255" s="260"/>
      <c r="C255" s="260"/>
      <c r="D255" s="260"/>
      <c r="E255" s="260" t="s">
        <v>216</v>
      </c>
      <c r="F255" s="260"/>
      <c r="G255" s="260"/>
      <c r="H255" s="260"/>
      <c r="I255" s="260" t="s">
        <v>43</v>
      </c>
      <c r="J255" s="260"/>
      <c r="K255" s="260"/>
    </row>
    <row r="256" spans="1:11" ht="30" customHeight="1" x14ac:dyDescent="0.15">
      <c r="A256" s="253" t="s">
        <v>30</v>
      </c>
      <c r="B256" s="253"/>
      <c r="C256" s="253"/>
      <c r="D256" s="253"/>
      <c r="E256" s="254">
        <f>'様式3-2-1 ｲ（診断・要安全確認計画）'!D20</f>
        <v>0</v>
      </c>
      <c r="F256" s="255"/>
      <c r="G256" s="256"/>
      <c r="H256" s="136" t="s">
        <v>41</v>
      </c>
      <c r="I256" s="257"/>
      <c r="J256" s="257"/>
      <c r="K256" s="257"/>
    </row>
    <row r="257" spans="1:12" ht="30" customHeight="1" x14ac:dyDescent="0.15">
      <c r="A257" s="253" t="s">
        <v>31</v>
      </c>
      <c r="B257" s="253"/>
      <c r="C257" s="253"/>
      <c r="D257" s="253"/>
      <c r="E257" s="254">
        <f>'様式3-2-1 ｲ（診断・要安全確認計画）'!C20</f>
        <v>0</v>
      </c>
      <c r="F257" s="255"/>
      <c r="G257" s="256"/>
      <c r="H257" s="136" t="s">
        <v>41</v>
      </c>
      <c r="I257" s="257"/>
      <c r="J257" s="257"/>
      <c r="K257" s="257"/>
    </row>
    <row r="258" spans="1:12" ht="30" customHeight="1" x14ac:dyDescent="0.15">
      <c r="A258" s="253" t="s">
        <v>81</v>
      </c>
      <c r="B258" s="253"/>
      <c r="C258" s="253"/>
      <c r="D258" s="253"/>
      <c r="E258" s="254">
        <f>'様式3-2-1 ｲ（診断・要安全確認計画）'!F20</f>
        <v>0</v>
      </c>
      <c r="F258" s="255"/>
      <c r="G258" s="256"/>
      <c r="H258" s="136" t="s">
        <v>41</v>
      </c>
      <c r="I258" s="257"/>
      <c r="J258" s="257"/>
      <c r="K258" s="257"/>
    </row>
    <row r="259" spans="1:12" ht="30" customHeight="1" x14ac:dyDescent="0.15">
      <c r="A259" s="253" t="s">
        <v>32</v>
      </c>
      <c r="B259" s="253"/>
      <c r="C259" s="253"/>
      <c r="D259" s="253"/>
      <c r="E259" s="254">
        <f>'様式3-2-1 ｲ（診断・要安全確認計画）'!V20</f>
        <v>0</v>
      </c>
      <c r="F259" s="255"/>
      <c r="G259" s="256"/>
      <c r="H259" s="136" t="s">
        <v>41</v>
      </c>
      <c r="I259" s="257"/>
      <c r="J259" s="257"/>
      <c r="K259" s="257"/>
    </row>
    <row r="260" spans="1:12" x14ac:dyDescent="0.15">
      <c r="A260" s="90" t="s">
        <v>33</v>
      </c>
      <c r="B260" s="91"/>
      <c r="C260" s="91"/>
      <c r="D260" s="91"/>
      <c r="E260" s="91"/>
      <c r="F260" s="91"/>
      <c r="G260" s="91"/>
      <c r="H260" s="91"/>
      <c r="I260" s="91"/>
      <c r="J260" s="91"/>
      <c r="K260" s="126"/>
    </row>
    <row r="261" spans="1:12" x14ac:dyDescent="0.15">
      <c r="A261" s="90"/>
      <c r="B261" s="91"/>
      <c r="C261" s="91"/>
      <c r="D261" s="91"/>
      <c r="E261" s="91"/>
      <c r="F261" s="91"/>
      <c r="G261" s="91"/>
      <c r="H261" s="91"/>
      <c r="I261" s="91"/>
      <c r="J261" s="91"/>
      <c r="K261" s="126"/>
    </row>
    <row r="262" spans="1:12" x14ac:dyDescent="0.15">
      <c r="A262" s="90" t="s">
        <v>345</v>
      </c>
      <c r="B262" s="91"/>
      <c r="C262" s="91"/>
      <c r="D262" s="91"/>
      <c r="E262" s="91"/>
      <c r="F262" s="91"/>
      <c r="G262" s="91"/>
      <c r="H262" s="91"/>
      <c r="I262" s="91"/>
      <c r="J262" s="91"/>
      <c r="K262" s="126"/>
    </row>
    <row r="263" spans="1:12" ht="30" customHeight="1" x14ac:dyDescent="0.15">
      <c r="A263" s="166" t="s">
        <v>346</v>
      </c>
      <c r="B263" s="245" t="s">
        <v>369</v>
      </c>
      <c r="C263" s="246"/>
      <c r="D263" s="247"/>
      <c r="E263" s="17" t="s">
        <v>54</v>
      </c>
      <c r="F263" s="91"/>
      <c r="G263" s="91"/>
      <c r="H263" s="91"/>
      <c r="I263" s="91"/>
      <c r="J263" s="91"/>
      <c r="K263" s="126"/>
      <c r="L263" s="169"/>
    </row>
    <row r="264" spans="1:12" ht="30" customHeight="1" x14ac:dyDescent="0.15">
      <c r="A264" s="166" t="s">
        <v>347</v>
      </c>
      <c r="B264" s="248" t="s">
        <v>370</v>
      </c>
      <c r="C264" s="249"/>
      <c r="D264" s="91" t="s">
        <v>54</v>
      </c>
      <c r="E264" s="17"/>
      <c r="F264" s="91"/>
      <c r="G264" s="91"/>
      <c r="H264" s="91"/>
      <c r="I264" s="91"/>
      <c r="J264" s="91"/>
      <c r="K264" s="126"/>
    </row>
    <row r="265" spans="1:12" x14ac:dyDescent="0.15">
      <c r="A265" s="250"/>
      <c r="B265" s="251"/>
      <c r="C265" s="251"/>
      <c r="D265" s="251"/>
      <c r="E265" s="251"/>
      <c r="F265" s="251"/>
      <c r="G265" s="251"/>
      <c r="H265" s="251"/>
      <c r="I265" s="251"/>
      <c r="J265" s="251"/>
      <c r="K265" s="252"/>
    </row>
    <row r="267" spans="1:12" x14ac:dyDescent="0.15">
      <c r="A267" s="122" t="s">
        <v>124</v>
      </c>
      <c r="B267" s="123"/>
      <c r="C267" s="123"/>
      <c r="D267" s="123"/>
      <c r="E267" s="123"/>
      <c r="F267" s="123"/>
      <c r="G267" s="123"/>
      <c r="H267" s="123"/>
      <c r="I267" s="123"/>
      <c r="J267" s="123"/>
      <c r="K267" s="124"/>
    </row>
    <row r="268" spans="1:12" x14ac:dyDescent="0.15">
      <c r="A268" s="90"/>
      <c r="B268" s="91"/>
      <c r="C268" s="91"/>
      <c r="D268" s="91"/>
      <c r="E268" s="91"/>
      <c r="F268" s="91"/>
      <c r="G268" s="91"/>
      <c r="H268" s="91"/>
      <c r="I268" s="91"/>
      <c r="J268" s="91"/>
      <c r="K268" s="126"/>
    </row>
    <row r="269" spans="1:12" x14ac:dyDescent="0.15">
      <c r="A269" s="90"/>
      <c r="B269" s="91"/>
      <c r="C269" s="91"/>
      <c r="D269" s="91"/>
      <c r="E269" s="91"/>
      <c r="F269" s="91"/>
      <c r="G269" s="91"/>
      <c r="H269" s="91"/>
      <c r="I269" s="91"/>
      <c r="J269" s="91"/>
      <c r="K269" s="126"/>
    </row>
    <row r="270" spans="1:12" x14ac:dyDescent="0.15">
      <c r="A270" s="90"/>
      <c r="B270" s="91"/>
      <c r="C270" s="91"/>
      <c r="D270" s="91"/>
      <c r="E270" s="91"/>
      <c r="F270" s="91"/>
      <c r="G270" s="91"/>
      <c r="H270" s="91"/>
      <c r="I270" s="91"/>
      <c r="J270" s="91"/>
      <c r="K270" s="126"/>
    </row>
    <row r="271" spans="1:12" ht="18.75" x14ac:dyDescent="0.15">
      <c r="A271" s="281" t="s">
        <v>16</v>
      </c>
      <c r="B271" s="282"/>
      <c r="C271" s="282"/>
      <c r="D271" s="282"/>
      <c r="E271" s="282"/>
      <c r="F271" s="282"/>
      <c r="G271" s="282"/>
      <c r="H271" s="282"/>
      <c r="I271" s="282"/>
      <c r="J271" s="282"/>
      <c r="K271" s="283"/>
    </row>
    <row r="272" spans="1:12" ht="18.75" x14ac:dyDescent="0.15">
      <c r="A272" s="127"/>
      <c r="B272" s="91"/>
      <c r="C272" s="91"/>
      <c r="D272" s="91"/>
      <c r="E272" s="91"/>
      <c r="F272" s="91"/>
      <c r="G272" s="91"/>
      <c r="H272" s="91"/>
      <c r="I272" s="91"/>
      <c r="J272" s="91"/>
      <c r="K272" s="126"/>
    </row>
    <row r="273" spans="1:11" x14ac:dyDescent="0.15">
      <c r="A273" s="90"/>
      <c r="B273" s="91"/>
      <c r="C273" s="91"/>
      <c r="D273" s="91"/>
      <c r="E273" s="91"/>
      <c r="F273" s="91"/>
      <c r="G273" s="91"/>
      <c r="H273" s="91"/>
      <c r="I273" s="91"/>
      <c r="J273" s="91"/>
      <c r="K273" s="126"/>
    </row>
    <row r="274" spans="1:11" x14ac:dyDescent="0.15">
      <c r="A274" s="90" t="s">
        <v>36</v>
      </c>
      <c r="B274" s="91"/>
      <c r="C274" s="91"/>
      <c r="D274" s="91"/>
      <c r="E274" s="91"/>
      <c r="F274" s="91"/>
      <c r="G274" s="91"/>
      <c r="H274" s="91"/>
      <c r="I274" s="91"/>
      <c r="J274" s="91"/>
      <c r="K274" s="126"/>
    </row>
    <row r="275" spans="1:11" ht="30" customHeight="1" x14ac:dyDescent="0.15">
      <c r="A275" s="128" t="s">
        <v>17</v>
      </c>
      <c r="B275" s="284" t="str">
        <f>CONCATENATE(基礎情報入力!D4,"　　",基礎情報入力!D5)</f>
        <v>　　</v>
      </c>
      <c r="C275" s="285"/>
      <c r="D275" s="285"/>
      <c r="E275" s="285"/>
      <c r="F275" s="285"/>
      <c r="G275" s="285"/>
      <c r="H275" s="285"/>
      <c r="I275" s="285"/>
      <c r="J275" s="285"/>
      <c r="K275" s="286"/>
    </row>
    <row r="276" spans="1:11" x14ac:dyDescent="0.15">
      <c r="A276" s="90"/>
      <c r="B276" s="91"/>
      <c r="C276" s="91"/>
      <c r="D276" s="91"/>
      <c r="E276" s="91"/>
      <c r="F276" s="91"/>
      <c r="G276" s="91"/>
      <c r="H276" s="91"/>
      <c r="I276" s="91"/>
      <c r="J276" s="91"/>
      <c r="K276" s="126"/>
    </row>
    <row r="277" spans="1:11" x14ac:dyDescent="0.15">
      <c r="A277" s="90" t="s">
        <v>215</v>
      </c>
      <c r="B277" s="91"/>
      <c r="C277" s="91"/>
      <c r="D277" s="91"/>
      <c r="E277" s="91"/>
      <c r="F277" s="91"/>
      <c r="G277" s="91"/>
      <c r="H277" s="91"/>
      <c r="I277" s="91"/>
      <c r="J277" s="91"/>
      <c r="K277" s="126"/>
    </row>
    <row r="278" spans="1:11" ht="30" customHeight="1" x14ac:dyDescent="0.15">
      <c r="A278" s="261"/>
      <c r="B278" s="262"/>
      <c r="C278" s="91" t="s">
        <v>20</v>
      </c>
      <c r="D278" s="91"/>
      <c r="E278" s="91"/>
      <c r="F278" s="91"/>
      <c r="G278" s="91"/>
      <c r="H278" s="91"/>
      <c r="I278" s="91"/>
      <c r="J278" s="91"/>
      <c r="K278" s="126"/>
    </row>
    <row r="279" spans="1:11" x14ac:dyDescent="0.15">
      <c r="A279" s="90"/>
      <c r="B279" s="91"/>
      <c r="C279" s="91"/>
      <c r="D279" s="91"/>
      <c r="E279" s="91"/>
      <c r="F279" s="91"/>
      <c r="G279" s="91"/>
      <c r="H279" s="91"/>
      <c r="I279" s="91"/>
      <c r="J279" s="91"/>
      <c r="K279" s="126"/>
    </row>
    <row r="280" spans="1:11" x14ac:dyDescent="0.15">
      <c r="A280" s="90" t="s">
        <v>18</v>
      </c>
      <c r="B280" s="91"/>
      <c r="C280" s="91"/>
      <c r="D280" s="91"/>
      <c r="E280" s="91"/>
      <c r="F280" s="91"/>
      <c r="G280" s="91"/>
      <c r="H280" s="91"/>
      <c r="I280" s="91"/>
      <c r="J280" s="91"/>
      <c r="K280" s="126"/>
    </row>
    <row r="281" spans="1:11" ht="30" customHeight="1" x14ac:dyDescent="0.15">
      <c r="A281" s="129" t="s">
        <v>19</v>
      </c>
      <c r="B281" s="263">
        <f>基礎情報入力!F73</f>
        <v>0</v>
      </c>
      <c r="C281" s="264"/>
      <c r="D281" s="264"/>
      <c r="E281" s="264"/>
      <c r="F281" s="264"/>
      <c r="G281" s="264"/>
      <c r="H281" s="264"/>
      <c r="I281" s="264"/>
      <c r="J281" s="264"/>
      <c r="K281" s="265"/>
    </row>
    <row r="282" spans="1:11" ht="24.95" customHeight="1" x14ac:dyDescent="0.15">
      <c r="A282" s="266" t="s">
        <v>34</v>
      </c>
      <c r="B282" s="263">
        <f>基礎情報入力!F74</f>
        <v>0</v>
      </c>
      <c r="C282" s="264"/>
      <c r="D282" s="264"/>
      <c r="E282" s="264"/>
      <c r="F282" s="264"/>
      <c r="G282" s="264"/>
      <c r="H282" s="264"/>
      <c r="I282" s="264"/>
      <c r="J282" s="264"/>
      <c r="K282" s="265"/>
    </row>
    <row r="283" spans="1:11" ht="39.950000000000003" customHeight="1" x14ac:dyDescent="0.15">
      <c r="A283" s="267"/>
      <c r="B283" s="268" t="str">
        <f>CONCATENATE(基礎情報入力!F75,基礎情報入力!F76,基礎情報入力!F77)</f>
        <v/>
      </c>
      <c r="C283" s="269"/>
      <c r="D283" s="269"/>
      <c r="E283" s="269"/>
      <c r="F283" s="269"/>
      <c r="G283" s="269"/>
      <c r="H283" s="269"/>
      <c r="I283" s="269"/>
      <c r="J283" s="269"/>
      <c r="K283" s="270"/>
    </row>
    <row r="284" spans="1:11" ht="30" customHeight="1" x14ac:dyDescent="0.15">
      <c r="A284" s="129" t="s">
        <v>21</v>
      </c>
      <c r="B284" s="271" t="str">
        <f>B283</f>
        <v/>
      </c>
      <c r="C284" s="272"/>
      <c r="D284" s="272"/>
      <c r="E284" s="272"/>
      <c r="F284" s="272"/>
      <c r="G284" s="272"/>
      <c r="H284" s="272"/>
      <c r="I284" s="272"/>
      <c r="J284" s="272"/>
      <c r="K284" s="273"/>
    </row>
    <row r="285" spans="1:11" x14ac:dyDescent="0.15">
      <c r="A285" s="90" t="s">
        <v>22</v>
      </c>
      <c r="B285" s="91"/>
      <c r="C285" s="91"/>
      <c r="D285" s="91"/>
      <c r="E285" s="91"/>
      <c r="F285" s="91"/>
      <c r="G285" s="91"/>
      <c r="H285" s="91"/>
      <c r="I285" s="91"/>
      <c r="J285" s="91"/>
      <c r="K285" s="126"/>
    </row>
    <row r="286" spans="1:11" x14ac:dyDescent="0.15">
      <c r="A286" s="90"/>
      <c r="B286" s="91"/>
      <c r="C286" s="91"/>
      <c r="D286" s="91"/>
      <c r="E286" s="91"/>
      <c r="F286" s="91"/>
      <c r="G286" s="91"/>
      <c r="H286" s="91"/>
      <c r="I286" s="91"/>
      <c r="J286" s="91"/>
      <c r="K286" s="126"/>
    </row>
    <row r="287" spans="1:11" ht="39.950000000000003" customHeight="1" x14ac:dyDescent="0.15">
      <c r="A287" s="129" t="s">
        <v>23</v>
      </c>
      <c r="B287" s="274"/>
      <c r="C287" s="275"/>
      <c r="D287" s="275"/>
      <c r="E287" s="275"/>
      <c r="F287" s="275"/>
      <c r="G287" s="275"/>
      <c r="H287" s="275"/>
      <c r="I287" s="275"/>
      <c r="J287" s="275"/>
      <c r="K287" s="276"/>
    </row>
    <row r="288" spans="1:11" ht="30" customHeight="1" x14ac:dyDescent="0.15">
      <c r="A288" s="130" t="s">
        <v>24</v>
      </c>
      <c r="B288" s="277" t="s">
        <v>37</v>
      </c>
      <c r="C288" s="278"/>
      <c r="D288" s="278"/>
      <c r="E288" s="278"/>
      <c r="F288" s="115" t="s">
        <v>40</v>
      </c>
      <c r="G288" s="131"/>
      <c r="H288" s="115" t="s">
        <v>38</v>
      </c>
      <c r="I288" s="131"/>
      <c r="J288" s="132" t="s">
        <v>39</v>
      </c>
      <c r="K288" s="133"/>
    </row>
    <row r="289" spans="1:12" ht="30" customHeight="1" x14ac:dyDescent="0.15">
      <c r="A289" s="130" t="s">
        <v>25</v>
      </c>
      <c r="B289" s="279">
        <f>基礎情報入力!F78</f>
        <v>0</v>
      </c>
      <c r="C289" s="280"/>
      <c r="D289" s="134" t="s">
        <v>26</v>
      </c>
      <c r="E289" s="134"/>
      <c r="F289" s="134"/>
      <c r="G289" s="134"/>
      <c r="H289" s="134"/>
      <c r="I289" s="134"/>
      <c r="J289" s="134"/>
      <c r="K289" s="135"/>
    </row>
    <row r="290" spans="1:12" ht="30" customHeight="1" x14ac:dyDescent="0.15">
      <c r="A290" s="128" t="s">
        <v>35</v>
      </c>
      <c r="B290" s="258" t="s">
        <v>44</v>
      </c>
      <c r="C290" s="259"/>
      <c r="D290" s="134" t="s">
        <v>27</v>
      </c>
      <c r="E290" s="134"/>
      <c r="F290" s="134"/>
      <c r="G290" s="134"/>
      <c r="H290" s="134"/>
      <c r="I290" s="134"/>
      <c r="J290" s="134"/>
      <c r="K290" s="135"/>
    </row>
    <row r="291" spans="1:12" x14ac:dyDescent="0.15">
      <c r="A291" s="90"/>
      <c r="B291" s="91"/>
      <c r="C291" s="91"/>
      <c r="D291" s="91"/>
      <c r="E291" s="91"/>
      <c r="F291" s="91"/>
      <c r="G291" s="91"/>
      <c r="H291" s="91"/>
      <c r="I291" s="91"/>
      <c r="J291" s="91"/>
      <c r="K291" s="126"/>
    </row>
    <row r="292" spans="1:12" x14ac:dyDescent="0.15">
      <c r="A292" s="90" t="s">
        <v>28</v>
      </c>
      <c r="B292" s="91"/>
      <c r="C292" s="91"/>
      <c r="D292" s="91"/>
      <c r="E292" s="91"/>
      <c r="F292" s="91"/>
      <c r="G292" s="91"/>
      <c r="H292" s="91"/>
      <c r="I292" s="91"/>
      <c r="J292" s="91"/>
      <c r="K292" s="126"/>
    </row>
    <row r="293" spans="1:12" ht="20.100000000000001" customHeight="1" x14ac:dyDescent="0.15">
      <c r="A293" s="260" t="s">
        <v>29</v>
      </c>
      <c r="B293" s="260"/>
      <c r="C293" s="260"/>
      <c r="D293" s="260"/>
      <c r="E293" s="260" t="s">
        <v>216</v>
      </c>
      <c r="F293" s="260"/>
      <c r="G293" s="260"/>
      <c r="H293" s="260"/>
      <c r="I293" s="260" t="s">
        <v>43</v>
      </c>
      <c r="J293" s="260"/>
      <c r="K293" s="260"/>
    </row>
    <row r="294" spans="1:12" ht="30" customHeight="1" x14ac:dyDescent="0.15">
      <c r="A294" s="253" t="s">
        <v>30</v>
      </c>
      <c r="B294" s="253"/>
      <c r="C294" s="253"/>
      <c r="D294" s="253"/>
      <c r="E294" s="254">
        <f>'様式3-2-1 ｲ（診断・要安全確認計画）'!D22</f>
        <v>0</v>
      </c>
      <c r="F294" s="255"/>
      <c r="G294" s="256"/>
      <c r="H294" s="136" t="s">
        <v>41</v>
      </c>
      <c r="I294" s="257"/>
      <c r="J294" s="257"/>
      <c r="K294" s="257"/>
    </row>
    <row r="295" spans="1:12" ht="30" customHeight="1" x14ac:dyDescent="0.15">
      <c r="A295" s="253" t="s">
        <v>31</v>
      </c>
      <c r="B295" s="253"/>
      <c r="C295" s="253"/>
      <c r="D295" s="253"/>
      <c r="E295" s="254">
        <f>'様式3-2-1 ｲ（診断・要安全確認計画）'!C22</f>
        <v>0</v>
      </c>
      <c r="F295" s="255"/>
      <c r="G295" s="256"/>
      <c r="H295" s="136" t="s">
        <v>41</v>
      </c>
      <c r="I295" s="257"/>
      <c r="J295" s="257"/>
      <c r="K295" s="257"/>
    </row>
    <row r="296" spans="1:12" ht="30" customHeight="1" x14ac:dyDescent="0.15">
      <c r="A296" s="253" t="s">
        <v>81</v>
      </c>
      <c r="B296" s="253"/>
      <c r="C296" s="253"/>
      <c r="D296" s="253"/>
      <c r="E296" s="254">
        <f>'様式3-2-1 ｲ（診断・要安全確認計画）'!F22</f>
        <v>0</v>
      </c>
      <c r="F296" s="255"/>
      <c r="G296" s="256"/>
      <c r="H296" s="136" t="s">
        <v>41</v>
      </c>
      <c r="I296" s="257"/>
      <c r="J296" s="257"/>
      <c r="K296" s="257"/>
    </row>
    <row r="297" spans="1:12" ht="30" customHeight="1" x14ac:dyDescent="0.15">
      <c r="A297" s="253" t="s">
        <v>32</v>
      </c>
      <c r="B297" s="253"/>
      <c r="C297" s="253"/>
      <c r="D297" s="253"/>
      <c r="E297" s="254">
        <f>'様式3-2-1 ｲ（診断・要安全確認計画）'!V22</f>
        <v>0</v>
      </c>
      <c r="F297" s="255"/>
      <c r="G297" s="256"/>
      <c r="H297" s="136" t="s">
        <v>41</v>
      </c>
      <c r="I297" s="257"/>
      <c r="J297" s="257"/>
      <c r="K297" s="257"/>
    </row>
    <row r="298" spans="1:12" x14ac:dyDescent="0.15">
      <c r="A298" s="90" t="s">
        <v>33</v>
      </c>
      <c r="B298" s="91"/>
      <c r="C298" s="91"/>
      <c r="D298" s="91"/>
      <c r="E298" s="91"/>
      <c r="F298" s="91"/>
      <c r="G298" s="91"/>
      <c r="H298" s="91"/>
      <c r="I298" s="91"/>
      <c r="J298" s="91"/>
      <c r="K298" s="126"/>
    </row>
    <row r="299" spans="1:12" x14ac:dyDescent="0.15">
      <c r="A299" s="90"/>
      <c r="B299" s="91"/>
      <c r="C299" s="91"/>
      <c r="D299" s="91"/>
      <c r="E299" s="91"/>
      <c r="F299" s="91"/>
      <c r="G299" s="91"/>
      <c r="H299" s="91"/>
      <c r="I299" s="91"/>
      <c r="J299" s="91"/>
      <c r="K299" s="126"/>
    </row>
    <row r="300" spans="1:12" x14ac:dyDescent="0.15">
      <c r="A300" s="90" t="s">
        <v>345</v>
      </c>
      <c r="B300" s="91"/>
      <c r="C300" s="91"/>
      <c r="D300" s="91"/>
      <c r="E300" s="91"/>
      <c r="F300" s="91"/>
      <c r="G300" s="91"/>
      <c r="H300" s="91"/>
      <c r="I300" s="91"/>
      <c r="J300" s="91"/>
      <c r="K300" s="126"/>
    </row>
    <row r="301" spans="1:12" ht="30" customHeight="1" x14ac:dyDescent="0.15">
      <c r="A301" s="166" t="s">
        <v>346</v>
      </c>
      <c r="B301" s="245" t="s">
        <v>369</v>
      </c>
      <c r="C301" s="246"/>
      <c r="D301" s="247"/>
      <c r="E301" s="17" t="s">
        <v>54</v>
      </c>
      <c r="F301" s="91"/>
      <c r="G301" s="91"/>
      <c r="H301" s="91"/>
      <c r="I301" s="91"/>
      <c r="J301" s="91"/>
      <c r="K301" s="126"/>
      <c r="L301" s="169"/>
    </row>
    <row r="302" spans="1:12" ht="30" customHeight="1" x14ac:dyDescent="0.15">
      <c r="A302" s="166" t="s">
        <v>347</v>
      </c>
      <c r="B302" s="248" t="s">
        <v>370</v>
      </c>
      <c r="C302" s="249"/>
      <c r="D302" s="91" t="s">
        <v>54</v>
      </c>
      <c r="E302" s="17"/>
      <c r="F302" s="91"/>
      <c r="G302" s="91"/>
      <c r="H302" s="91"/>
      <c r="I302" s="91"/>
      <c r="J302" s="91"/>
      <c r="K302" s="126"/>
    </row>
    <row r="303" spans="1:12" x14ac:dyDescent="0.15">
      <c r="A303" s="250"/>
      <c r="B303" s="251"/>
      <c r="C303" s="251"/>
      <c r="D303" s="251"/>
      <c r="E303" s="251"/>
      <c r="F303" s="251"/>
      <c r="G303" s="251"/>
      <c r="H303" s="251"/>
      <c r="I303" s="251"/>
      <c r="J303" s="251"/>
      <c r="K303" s="252"/>
    </row>
    <row r="305" spans="1:11" x14ac:dyDescent="0.15">
      <c r="A305" s="122" t="s">
        <v>124</v>
      </c>
      <c r="B305" s="123"/>
      <c r="C305" s="123"/>
      <c r="D305" s="123"/>
      <c r="E305" s="123"/>
      <c r="F305" s="123"/>
      <c r="G305" s="123"/>
      <c r="H305" s="123"/>
      <c r="I305" s="123"/>
      <c r="J305" s="123"/>
      <c r="K305" s="124"/>
    </row>
    <row r="306" spans="1:11" x14ac:dyDescent="0.15">
      <c r="A306" s="90"/>
      <c r="B306" s="91"/>
      <c r="C306" s="91"/>
      <c r="D306" s="91"/>
      <c r="E306" s="91"/>
      <c r="F306" s="91"/>
      <c r="G306" s="91"/>
      <c r="H306" s="91"/>
      <c r="I306" s="91"/>
      <c r="J306" s="91"/>
      <c r="K306" s="126"/>
    </row>
    <row r="307" spans="1:11" x14ac:dyDescent="0.15">
      <c r="A307" s="90"/>
      <c r="B307" s="91"/>
      <c r="C307" s="91"/>
      <c r="D307" s="91"/>
      <c r="E307" s="91"/>
      <c r="F307" s="91"/>
      <c r="G307" s="91"/>
      <c r="H307" s="91"/>
      <c r="I307" s="91"/>
      <c r="J307" s="91"/>
      <c r="K307" s="126"/>
    </row>
    <row r="308" spans="1:11" x14ac:dyDescent="0.15">
      <c r="A308" s="90"/>
      <c r="B308" s="91"/>
      <c r="C308" s="91"/>
      <c r="D308" s="91"/>
      <c r="E308" s="91"/>
      <c r="F308" s="91"/>
      <c r="G308" s="91"/>
      <c r="H308" s="91"/>
      <c r="I308" s="91"/>
      <c r="J308" s="91"/>
      <c r="K308" s="126"/>
    </row>
    <row r="309" spans="1:11" ht="18.75" x14ac:dyDescent="0.15">
      <c r="A309" s="281" t="s">
        <v>16</v>
      </c>
      <c r="B309" s="282"/>
      <c r="C309" s="282"/>
      <c r="D309" s="282"/>
      <c r="E309" s="282"/>
      <c r="F309" s="282"/>
      <c r="G309" s="282"/>
      <c r="H309" s="282"/>
      <c r="I309" s="282"/>
      <c r="J309" s="282"/>
      <c r="K309" s="283"/>
    </row>
    <row r="310" spans="1:11" ht="18.75" x14ac:dyDescent="0.15">
      <c r="A310" s="127"/>
      <c r="B310" s="91"/>
      <c r="C310" s="91"/>
      <c r="D310" s="91"/>
      <c r="E310" s="91"/>
      <c r="F310" s="91"/>
      <c r="G310" s="91"/>
      <c r="H310" s="91"/>
      <c r="I310" s="91"/>
      <c r="J310" s="91"/>
      <c r="K310" s="126"/>
    </row>
    <row r="311" spans="1:11" x14ac:dyDescent="0.15">
      <c r="A311" s="90"/>
      <c r="B311" s="91"/>
      <c r="C311" s="91"/>
      <c r="D311" s="91"/>
      <c r="E311" s="91"/>
      <c r="F311" s="91"/>
      <c r="G311" s="91"/>
      <c r="H311" s="91"/>
      <c r="I311" s="91"/>
      <c r="J311" s="91"/>
      <c r="K311" s="126"/>
    </row>
    <row r="312" spans="1:11" x14ac:dyDescent="0.15">
      <c r="A312" s="90" t="s">
        <v>36</v>
      </c>
      <c r="B312" s="91"/>
      <c r="C312" s="91"/>
      <c r="D312" s="91"/>
      <c r="E312" s="91"/>
      <c r="F312" s="91"/>
      <c r="G312" s="91"/>
      <c r="H312" s="91"/>
      <c r="I312" s="91"/>
      <c r="J312" s="91"/>
      <c r="K312" s="126"/>
    </row>
    <row r="313" spans="1:11" ht="30" customHeight="1" x14ac:dyDescent="0.15">
      <c r="A313" s="128" t="s">
        <v>17</v>
      </c>
      <c r="B313" s="284" t="str">
        <f>CONCATENATE(基礎情報入力!D4,"　　",基礎情報入力!D5)</f>
        <v>　　</v>
      </c>
      <c r="C313" s="285"/>
      <c r="D313" s="285"/>
      <c r="E313" s="285"/>
      <c r="F313" s="285"/>
      <c r="G313" s="285"/>
      <c r="H313" s="285"/>
      <c r="I313" s="285"/>
      <c r="J313" s="285"/>
      <c r="K313" s="286"/>
    </row>
    <row r="314" spans="1:11" x14ac:dyDescent="0.15">
      <c r="A314" s="90"/>
      <c r="B314" s="91"/>
      <c r="C314" s="91"/>
      <c r="D314" s="91"/>
      <c r="E314" s="91"/>
      <c r="F314" s="91"/>
      <c r="G314" s="91"/>
      <c r="H314" s="91"/>
      <c r="I314" s="91"/>
      <c r="J314" s="91"/>
      <c r="K314" s="126"/>
    </row>
    <row r="315" spans="1:11" x14ac:dyDescent="0.15">
      <c r="A315" s="90" t="s">
        <v>215</v>
      </c>
      <c r="B315" s="91"/>
      <c r="C315" s="91"/>
      <c r="D315" s="91"/>
      <c r="E315" s="91"/>
      <c r="F315" s="91"/>
      <c r="G315" s="91"/>
      <c r="H315" s="91"/>
      <c r="I315" s="91"/>
      <c r="J315" s="91"/>
      <c r="K315" s="126"/>
    </row>
    <row r="316" spans="1:11" ht="30" customHeight="1" x14ac:dyDescent="0.15">
      <c r="A316" s="261"/>
      <c r="B316" s="262"/>
      <c r="C316" s="91" t="s">
        <v>20</v>
      </c>
      <c r="D316" s="91"/>
      <c r="E316" s="91"/>
      <c r="F316" s="91"/>
      <c r="G316" s="91"/>
      <c r="H316" s="91"/>
      <c r="I316" s="91"/>
      <c r="J316" s="91"/>
      <c r="K316" s="126"/>
    </row>
    <row r="317" spans="1:11" x14ac:dyDescent="0.15">
      <c r="A317" s="90"/>
      <c r="B317" s="91"/>
      <c r="C317" s="91"/>
      <c r="D317" s="91"/>
      <c r="E317" s="91"/>
      <c r="F317" s="91"/>
      <c r="G317" s="91"/>
      <c r="H317" s="91"/>
      <c r="I317" s="91"/>
      <c r="J317" s="91"/>
      <c r="K317" s="126"/>
    </row>
    <row r="318" spans="1:11" x14ac:dyDescent="0.15">
      <c r="A318" s="90" t="s">
        <v>18</v>
      </c>
      <c r="B318" s="91"/>
      <c r="C318" s="91"/>
      <c r="D318" s="91"/>
      <c r="E318" s="91"/>
      <c r="F318" s="91"/>
      <c r="G318" s="91"/>
      <c r="H318" s="91"/>
      <c r="I318" s="91"/>
      <c r="J318" s="91"/>
      <c r="K318" s="126"/>
    </row>
    <row r="319" spans="1:11" ht="30" customHeight="1" x14ac:dyDescent="0.15">
      <c r="A319" s="129" t="s">
        <v>19</v>
      </c>
      <c r="B319" s="263">
        <f>基礎情報入力!F82</f>
        <v>0</v>
      </c>
      <c r="C319" s="264"/>
      <c r="D319" s="264"/>
      <c r="E319" s="264"/>
      <c r="F319" s="264"/>
      <c r="G319" s="264"/>
      <c r="H319" s="264"/>
      <c r="I319" s="264"/>
      <c r="J319" s="264"/>
      <c r="K319" s="265"/>
    </row>
    <row r="320" spans="1:11" ht="24.95" customHeight="1" x14ac:dyDescent="0.15">
      <c r="A320" s="266" t="s">
        <v>34</v>
      </c>
      <c r="B320" s="263">
        <f>基礎情報入力!F83</f>
        <v>0</v>
      </c>
      <c r="C320" s="264"/>
      <c r="D320" s="264"/>
      <c r="E320" s="264"/>
      <c r="F320" s="264"/>
      <c r="G320" s="264"/>
      <c r="H320" s="264"/>
      <c r="I320" s="264"/>
      <c r="J320" s="264"/>
      <c r="K320" s="265"/>
    </row>
    <row r="321" spans="1:11" ht="39.950000000000003" customHeight="1" x14ac:dyDescent="0.15">
      <c r="A321" s="267"/>
      <c r="B321" s="268" t="str">
        <f>CONCATENATE(基礎情報入力!F84,基礎情報入力!F85,基礎情報入力!F86)</f>
        <v/>
      </c>
      <c r="C321" s="269"/>
      <c r="D321" s="269"/>
      <c r="E321" s="269"/>
      <c r="F321" s="269"/>
      <c r="G321" s="269"/>
      <c r="H321" s="269"/>
      <c r="I321" s="269"/>
      <c r="J321" s="269"/>
      <c r="K321" s="270"/>
    </row>
    <row r="322" spans="1:11" ht="30" customHeight="1" x14ac:dyDescent="0.15">
      <c r="A322" s="129" t="s">
        <v>21</v>
      </c>
      <c r="B322" s="271" t="str">
        <f>B321</f>
        <v/>
      </c>
      <c r="C322" s="272"/>
      <c r="D322" s="272"/>
      <c r="E322" s="272"/>
      <c r="F322" s="272"/>
      <c r="G322" s="272"/>
      <c r="H322" s="272"/>
      <c r="I322" s="272"/>
      <c r="J322" s="272"/>
      <c r="K322" s="273"/>
    </row>
    <row r="323" spans="1:11" x14ac:dyDescent="0.15">
      <c r="A323" s="90" t="s">
        <v>22</v>
      </c>
      <c r="B323" s="91"/>
      <c r="C323" s="91"/>
      <c r="D323" s="91"/>
      <c r="E323" s="91"/>
      <c r="F323" s="91"/>
      <c r="G323" s="91"/>
      <c r="H323" s="91"/>
      <c r="I323" s="91"/>
      <c r="J323" s="91"/>
      <c r="K323" s="126"/>
    </row>
    <row r="324" spans="1:11" x14ac:dyDescent="0.15">
      <c r="A324" s="90"/>
      <c r="B324" s="91"/>
      <c r="C324" s="91"/>
      <c r="D324" s="91"/>
      <c r="E324" s="91"/>
      <c r="F324" s="91"/>
      <c r="G324" s="91"/>
      <c r="H324" s="91"/>
      <c r="I324" s="91"/>
      <c r="J324" s="91"/>
      <c r="K324" s="126"/>
    </row>
    <row r="325" spans="1:11" ht="39.950000000000003" customHeight="1" x14ac:dyDescent="0.15">
      <c r="A325" s="129" t="s">
        <v>23</v>
      </c>
      <c r="B325" s="274"/>
      <c r="C325" s="275"/>
      <c r="D325" s="275"/>
      <c r="E325" s="275"/>
      <c r="F325" s="275"/>
      <c r="G325" s="275"/>
      <c r="H325" s="275"/>
      <c r="I325" s="275"/>
      <c r="J325" s="275"/>
      <c r="K325" s="276"/>
    </row>
    <row r="326" spans="1:11" ht="30" customHeight="1" x14ac:dyDescent="0.15">
      <c r="A326" s="130" t="s">
        <v>24</v>
      </c>
      <c r="B326" s="277" t="s">
        <v>37</v>
      </c>
      <c r="C326" s="278"/>
      <c r="D326" s="278"/>
      <c r="E326" s="278"/>
      <c r="F326" s="115" t="s">
        <v>40</v>
      </c>
      <c r="G326" s="131"/>
      <c r="H326" s="115" t="s">
        <v>38</v>
      </c>
      <c r="I326" s="131"/>
      <c r="J326" s="132" t="s">
        <v>39</v>
      </c>
      <c r="K326" s="133"/>
    </row>
    <row r="327" spans="1:11" ht="30" customHeight="1" x14ac:dyDescent="0.15">
      <c r="A327" s="130" t="s">
        <v>25</v>
      </c>
      <c r="B327" s="279">
        <f>基礎情報入力!F87</f>
        <v>0</v>
      </c>
      <c r="C327" s="280"/>
      <c r="D327" s="134" t="s">
        <v>26</v>
      </c>
      <c r="E327" s="134"/>
      <c r="F327" s="134"/>
      <c r="G327" s="134"/>
      <c r="H327" s="134"/>
      <c r="I327" s="134"/>
      <c r="J327" s="134"/>
      <c r="K327" s="135"/>
    </row>
    <row r="328" spans="1:11" ht="30" customHeight="1" x14ac:dyDescent="0.15">
      <c r="A328" s="128" t="s">
        <v>35</v>
      </c>
      <c r="B328" s="258" t="s">
        <v>44</v>
      </c>
      <c r="C328" s="259"/>
      <c r="D328" s="134" t="s">
        <v>27</v>
      </c>
      <c r="E328" s="134"/>
      <c r="F328" s="134"/>
      <c r="G328" s="134"/>
      <c r="H328" s="134"/>
      <c r="I328" s="134"/>
      <c r="J328" s="134"/>
      <c r="K328" s="135"/>
    </row>
    <row r="329" spans="1:11" x14ac:dyDescent="0.15">
      <c r="A329" s="90"/>
      <c r="B329" s="91"/>
      <c r="C329" s="91"/>
      <c r="D329" s="91"/>
      <c r="E329" s="91"/>
      <c r="F329" s="91"/>
      <c r="G329" s="91"/>
      <c r="H329" s="91"/>
      <c r="I329" s="91"/>
      <c r="J329" s="91"/>
      <c r="K329" s="126"/>
    </row>
    <row r="330" spans="1:11" x14ac:dyDescent="0.15">
      <c r="A330" s="90" t="s">
        <v>28</v>
      </c>
      <c r="B330" s="91"/>
      <c r="C330" s="91"/>
      <c r="D330" s="91"/>
      <c r="E330" s="91"/>
      <c r="F330" s="91"/>
      <c r="G330" s="91"/>
      <c r="H330" s="91"/>
      <c r="I330" s="91"/>
      <c r="J330" s="91"/>
      <c r="K330" s="126"/>
    </row>
    <row r="331" spans="1:11" ht="20.100000000000001" customHeight="1" x14ac:dyDescent="0.15">
      <c r="A331" s="260" t="s">
        <v>29</v>
      </c>
      <c r="B331" s="260"/>
      <c r="C331" s="260"/>
      <c r="D331" s="260"/>
      <c r="E331" s="260" t="s">
        <v>216</v>
      </c>
      <c r="F331" s="260"/>
      <c r="G331" s="260"/>
      <c r="H331" s="260"/>
      <c r="I331" s="260" t="s">
        <v>43</v>
      </c>
      <c r="J331" s="260"/>
      <c r="K331" s="260"/>
    </row>
    <row r="332" spans="1:11" ht="30" customHeight="1" x14ac:dyDescent="0.15">
      <c r="A332" s="253" t="s">
        <v>30</v>
      </c>
      <c r="B332" s="253"/>
      <c r="C332" s="253"/>
      <c r="D332" s="253"/>
      <c r="E332" s="254">
        <f>'様式3-2-1 ｲ（診断・要安全確認計画）'!D24</f>
        <v>0</v>
      </c>
      <c r="F332" s="255"/>
      <c r="G332" s="256"/>
      <c r="H332" s="136" t="s">
        <v>41</v>
      </c>
      <c r="I332" s="257"/>
      <c r="J332" s="257"/>
      <c r="K332" s="257"/>
    </row>
    <row r="333" spans="1:11" ht="30" customHeight="1" x14ac:dyDescent="0.15">
      <c r="A333" s="253" t="s">
        <v>31</v>
      </c>
      <c r="B333" s="253"/>
      <c r="C333" s="253"/>
      <c r="D333" s="253"/>
      <c r="E333" s="254">
        <f>'様式3-2-1 ｲ（診断・要安全確認計画）'!C24</f>
        <v>0</v>
      </c>
      <c r="F333" s="255"/>
      <c r="G333" s="256"/>
      <c r="H333" s="136" t="s">
        <v>41</v>
      </c>
      <c r="I333" s="257"/>
      <c r="J333" s="257"/>
      <c r="K333" s="257"/>
    </row>
    <row r="334" spans="1:11" ht="30" customHeight="1" x14ac:dyDescent="0.15">
      <c r="A334" s="253" t="s">
        <v>81</v>
      </c>
      <c r="B334" s="253"/>
      <c r="C334" s="253"/>
      <c r="D334" s="253"/>
      <c r="E334" s="254">
        <f>'様式3-2-1 ｲ（診断・要安全確認計画）'!F24</f>
        <v>0</v>
      </c>
      <c r="F334" s="255"/>
      <c r="G334" s="256"/>
      <c r="H334" s="136" t="s">
        <v>41</v>
      </c>
      <c r="I334" s="257"/>
      <c r="J334" s="257"/>
      <c r="K334" s="257"/>
    </row>
    <row r="335" spans="1:11" ht="30" customHeight="1" x14ac:dyDescent="0.15">
      <c r="A335" s="253" t="s">
        <v>32</v>
      </c>
      <c r="B335" s="253"/>
      <c r="C335" s="253"/>
      <c r="D335" s="253"/>
      <c r="E335" s="254">
        <f>'様式3-2-1 ｲ（診断・要安全確認計画）'!V24</f>
        <v>0</v>
      </c>
      <c r="F335" s="255"/>
      <c r="G335" s="256"/>
      <c r="H335" s="136" t="s">
        <v>41</v>
      </c>
      <c r="I335" s="257"/>
      <c r="J335" s="257"/>
      <c r="K335" s="257"/>
    </row>
    <row r="336" spans="1:11" x14ac:dyDescent="0.15">
      <c r="A336" s="90" t="s">
        <v>33</v>
      </c>
      <c r="B336" s="91"/>
      <c r="C336" s="91"/>
      <c r="D336" s="91"/>
      <c r="E336" s="91"/>
      <c r="F336" s="91"/>
      <c r="G336" s="91"/>
      <c r="H336" s="91"/>
      <c r="I336" s="91"/>
      <c r="J336" s="91"/>
      <c r="K336" s="126"/>
    </row>
    <row r="337" spans="1:12" x14ac:dyDescent="0.15">
      <c r="A337" s="90"/>
      <c r="B337" s="91"/>
      <c r="C337" s="91"/>
      <c r="D337" s="91"/>
      <c r="E337" s="91"/>
      <c r="F337" s="91"/>
      <c r="G337" s="91"/>
      <c r="H337" s="91"/>
      <c r="I337" s="91"/>
      <c r="J337" s="91"/>
      <c r="K337" s="126"/>
    </row>
    <row r="338" spans="1:12" x14ac:dyDescent="0.15">
      <c r="A338" s="90" t="s">
        <v>345</v>
      </c>
      <c r="B338" s="91"/>
      <c r="C338" s="91"/>
      <c r="D338" s="91"/>
      <c r="E338" s="91"/>
      <c r="F338" s="91"/>
      <c r="G338" s="91"/>
      <c r="H338" s="91"/>
      <c r="I338" s="91"/>
      <c r="J338" s="91"/>
      <c r="K338" s="126"/>
    </row>
    <row r="339" spans="1:12" ht="30" customHeight="1" x14ac:dyDescent="0.15">
      <c r="A339" s="166" t="s">
        <v>346</v>
      </c>
      <c r="B339" s="245" t="s">
        <v>369</v>
      </c>
      <c r="C339" s="246"/>
      <c r="D339" s="247"/>
      <c r="E339" s="17" t="s">
        <v>54</v>
      </c>
      <c r="F339" s="91"/>
      <c r="G339" s="91"/>
      <c r="H339" s="91"/>
      <c r="I339" s="91"/>
      <c r="J339" s="91"/>
      <c r="K339" s="126"/>
      <c r="L339" s="169"/>
    </row>
    <row r="340" spans="1:12" ht="30" customHeight="1" x14ac:dyDescent="0.15">
      <c r="A340" s="166" t="s">
        <v>347</v>
      </c>
      <c r="B340" s="248" t="s">
        <v>370</v>
      </c>
      <c r="C340" s="249"/>
      <c r="D340" s="91" t="s">
        <v>54</v>
      </c>
      <c r="E340" s="17"/>
      <c r="F340" s="91"/>
      <c r="G340" s="91"/>
      <c r="H340" s="91"/>
      <c r="I340" s="91"/>
      <c r="J340" s="91"/>
      <c r="K340" s="126"/>
    </row>
    <row r="341" spans="1:12" x14ac:dyDescent="0.15">
      <c r="A341" s="250"/>
      <c r="B341" s="251"/>
      <c r="C341" s="251"/>
      <c r="D341" s="251"/>
      <c r="E341" s="251"/>
      <c r="F341" s="251"/>
      <c r="G341" s="251"/>
      <c r="H341" s="251"/>
      <c r="I341" s="251"/>
      <c r="J341" s="251"/>
      <c r="K341" s="252"/>
    </row>
    <row r="343" spans="1:12" x14ac:dyDescent="0.15">
      <c r="A343" s="122" t="s">
        <v>124</v>
      </c>
      <c r="B343" s="123"/>
      <c r="C343" s="123"/>
      <c r="D343" s="123"/>
      <c r="E343" s="123"/>
      <c r="F343" s="123"/>
      <c r="G343" s="123"/>
      <c r="H343" s="123"/>
      <c r="I343" s="123"/>
      <c r="J343" s="123"/>
      <c r="K343" s="124"/>
    </row>
    <row r="344" spans="1:12" x14ac:dyDescent="0.15">
      <c r="A344" s="90"/>
      <c r="B344" s="91"/>
      <c r="C344" s="91"/>
      <c r="D344" s="91"/>
      <c r="E344" s="91"/>
      <c r="F344" s="91"/>
      <c r="G344" s="91"/>
      <c r="H344" s="91"/>
      <c r="I344" s="91"/>
      <c r="J344" s="91"/>
      <c r="K344" s="126"/>
    </row>
    <row r="345" spans="1:12" x14ac:dyDescent="0.15">
      <c r="A345" s="90"/>
      <c r="B345" s="91"/>
      <c r="C345" s="91"/>
      <c r="D345" s="91"/>
      <c r="E345" s="91"/>
      <c r="F345" s="91"/>
      <c r="G345" s="91"/>
      <c r="H345" s="91"/>
      <c r="I345" s="91"/>
      <c r="J345" s="91"/>
      <c r="K345" s="126"/>
    </row>
    <row r="346" spans="1:12" x14ac:dyDescent="0.15">
      <c r="A346" s="90"/>
      <c r="B346" s="91"/>
      <c r="C346" s="91"/>
      <c r="D346" s="91"/>
      <c r="E346" s="91"/>
      <c r="F346" s="91"/>
      <c r="G346" s="91"/>
      <c r="H346" s="91"/>
      <c r="I346" s="91"/>
      <c r="J346" s="91"/>
      <c r="K346" s="126"/>
    </row>
    <row r="347" spans="1:12" ht="18.75" x14ac:dyDescent="0.15">
      <c r="A347" s="281" t="s">
        <v>16</v>
      </c>
      <c r="B347" s="282"/>
      <c r="C347" s="282"/>
      <c r="D347" s="282"/>
      <c r="E347" s="282"/>
      <c r="F347" s="282"/>
      <c r="G347" s="282"/>
      <c r="H347" s="282"/>
      <c r="I347" s="282"/>
      <c r="J347" s="282"/>
      <c r="K347" s="283"/>
    </row>
    <row r="348" spans="1:12" ht="18.75" x14ac:dyDescent="0.15">
      <c r="A348" s="127"/>
      <c r="B348" s="91"/>
      <c r="C348" s="91"/>
      <c r="D348" s="91"/>
      <c r="E348" s="91"/>
      <c r="F348" s="91"/>
      <c r="G348" s="91"/>
      <c r="H348" s="91"/>
      <c r="I348" s="91"/>
      <c r="J348" s="91"/>
      <c r="K348" s="126"/>
    </row>
    <row r="349" spans="1:12" x14ac:dyDescent="0.15">
      <c r="A349" s="90"/>
      <c r="B349" s="91"/>
      <c r="C349" s="91"/>
      <c r="D349" s="91"/>
      <c r="E349" s="91"/>
      <c r="F349" s="91"/>
      <c r="G349" s="91"/>
      <c r="H349" s="91"/>
      <c r="I349" s="91"/>
      <c r="J349" s="91"/>
      <c r="K349" s="126"/>
    </row>
    <row r="350" spans="1:12" x14ac:dyDescent="0.15">
      <c r="A350" s="90" t="s">
        <v>36</v>
      </c>
      <c r="B350" s="91"/>
      <c r="C350" s="91"/>
      <c r="D350" s="91"/>
      <c r="E350" s="91"/>
      <c r="F350" s="91"/>
      <c r="G350" s="91"/>
      <c r="H350" s="91"/>
      <c r="I350" s="91"/>
      <c r="J350" s="91"/>
      <c r="K350" s="126"/>
    </row>
    <row r="351" spans="1:12" ht="30" customHeight="1" x14ac:dyDescent="0.15">
      <c r="A351" s="128" t="s">
        <v>17</v>
      </c>
      <c r="B351" s="284" t="str">
        <f>CONCATENATE(基礎情報入力!D4,"　　",基礎情報入力!D5)</f>
        <v>　　</v>
      </c>
      <c r="C351" s="285"/>
      <c r="D351" s="285"/>
      <c r="E351" s="285"/>
      <c r="F351" s="285"/>
      <c r="G351" s="285"/>
      <c r="H351" s="285"/>
      <c r="I351" s="285"/>
      <c r="J351" s="285"/>
      <c r="K351" s="286"/>
    </row>
    <row r="352" spans="1:12" x14ac:dyDescent="0.15">
      <c r="A352" s="90"/>
      <c r="B352" s="91"/>
      <c r="C352" s="91"/>
      <c r="D352" s="91"/>
      <c r="E352" s="91"/>
      <c r="F352" s="91"/>
      <c r="G352" s="91"/>
      <c r="H352" s="91"/>
      <c r="I352" s="91"/>
      <c r="J352" s="91"/>
      <c r="K352" s="126"/>
    </row>
    <row r="353" spans="1:11" x14ac:dyDescent="0.15">
      <c r="A353" s="90" t="s">
        <v>215</v>
      </c>
      <c r="B353" s="91"/>
      <c r="C353" s="91"/>
      <c r="D353" s="91"/>
      <c r="E353" s="91"/>
      <c r="F353" s="91"/>
      <c r="G353" s="91"/>
      <c r="H353" s="91"/>
      <c r="I353" s="91"/>
      <c r="J353" s="91"/>
      <c r="K353" s="126"/>
    </row>
    <row r="354" spans="1:11" ht="30" customHeight="1" x14ac:dyDescent="0.15">
      <c r="A354" s="261"/>
      <c r="B354" s="262"/>
      <c r="C354" s="91" t="s">
        <v>20</v>
      </c>
      <c r="D354" s="91"/>
      <c r="E354" s="91"/>
      <c r="F354" s="91"/>
      <c r="G354" s="91"/>
      <c r="H354" s="91"/>
      <c r="I354" s="91"/>
      <c r="J354" s="91"/>
      <c r="K354" s="126"/>
    </row>
    <row r="355" spans="1:11" x14ac:dyDescent="0.15">
      <c r="A355" s="90"/>
      <c r="B355" s="91"/>
      <c r="C355" s="91"/>
      <c r="D355" s="91"/>
      <c r="E355" s="91"/>
      <c r="F355" s="91"/>
      <c r="G355" s="91"/>
      <c r="H355" s="91"/>
      <c r="I355" s="91"/>
      <c r="J355" s="91"/>
      <c r="K355" s="126"/>
    </row>
    <row r="356" spans="1:11" x14ac:dyDescent="0.15">
      <c r="A356" s="90" t="s">
        <v>18</v>
      </c>
      <c r="B356" s="91"/>
      <c r="C356" s="91"/>
      <c r="D356" s="91"/>
      <c r="E356" s="91"/>
      <c r="F356" s="91"/>
      <c r="G356" s="91"/>
      <c r="H356" s="91"/>
      <c r="I356" s="91"/>
      <c r="J356" s="91"/>
      <c r="K356" s="126"/>
    </row>
    <row r="357" spans="1:11" ht="30" customHeight="1" x14ac:dyDescent="0.15">
      <c r="A357" s="129" t="s">
        <v>19</v>
      </c>
      <c r="B357" s="263">
        <f>基礎情報入力!F91</f>
        <v>0</v>
      </c>
      <c r="C357" s="264"/>
      <c r="D357" s="264"/>
      <c r="E357" s="264"/>
      <c r="F357" s="264"/>
      <c r="G357" s="264"/>
      <c r="H357" s="264"/>
      <c r="I357" s="264"/>
      <c r="J357" s="264"/>
      <c r="K357" s="265"/>
    </row>
    <row r="358" spans="1:11" ht="24.95" customHeight="1" x14ac:dyDescent="0.15">
      <c r="A358" s="266" t="s">
        <v>34</v>
      </c>
      <c r="B358" s="263">
        <f>基礎情報入力!F92</f>
        <v>0</v>
      </c>
      <c r="C358" s="264"/>
      <c r="D358" s="264"/>
      <c r="E358" s="264"/>
      <c r="F358" s="264"/>
      <c r="G358" s="264"/>
      <c r="H358" s="264"/>
      <c r="I358" s="264"/>
      <c r="J358" s="264"/>
      <c r="K358" s="265"/>
    </row>
    <row r="359" spans="1:11" ht="39.950000000000003" customHeight="1" x14ac:dyDescent="0.15">
      <c r="A359" s="267"/>
      <c r="B359" s="268" t="str">
        <f>CONCATENATE(基礎情報入力!F93,基礎情報入力!F94,基礎情報入力!F95)</f>
        <v/>
      </c>
      <c r="C359" s="269"/>
      <c r="D359" s="269"/>
      <c r="E359" s="269"/>
      <c r="F359" s="269"/>
      <c r="G359" s="269"/>
      <c r="H359" s="269"/>
      <c r="I359" s="269"/>
      <c r="J359" s="269"/>
      <c r="K359" s="270"/>
    </row>
    <row r="360" spans="1:11" ht="30" customHeight="1" x14ac:dyDescent="0.15">
      <c r="A360" s="129" t="s">
        <v>21</v>
      </c>
      <c r="B360" s="271" t="str">
        <f>B359</f>
        <v/>
      </c>
      <c r="C360" s="272"/>
      <c r="D360" s="272"/>
      <c r="E360" s="272"/>
      <c r="F360" s="272"/>
      <c r="G360" s="272"/>
      <c r="H360" s="272"/>
      <c r="I360" s="272"/>
      <c r="J360" s="272"/>
      <c r="K360" s="273"/>
    </row>
    <row r="361" spans="1:11" x14ac:dyDescent="0.15">
      <c r="A361" s="90" t="s">
        <v>22</v>
      </c>
      <c r="B361" s="91"/>
      <c r="C361" s="91"/>
      <c r="D361" s="91"/>
      <c r="E361" s="91"/>
      <c r="F361" s="91"/>
      <c r="G361" s="91"/>
      <c r="H361" s="91"/>
      <c r="I361" s="91"/>
      <c r="J361" s="91"/>
      <c r="K361" s="126"/>
    </row>
    <row r="362" spans="1:11" x14ac:dyDescent="0.15">
      <c r="A362" s="90"/>
      <c r="B362" s="91"/>
      <c r="C362" s="91"/>
      <c r="D362" s="91"/>
      <c r="E362" s="91"/>
      <c r="F362" s="91"/>
      <c r="G362" s="91"/>
      <c r="H362" s="91"/>
      <c r="I362" s="91"/>
      <c r="J362" s="91"/>
      <c r="K362" s="126"/>
    </row>
    <row r="363" spans="1:11" ht="39.950000000000003" customHeight="1" x14ac:dyDescent="0.15">
      <c r="A363" s="129" t="s">
        <v>23</v>
      </c>
      <c r="B363" s="274"/>
      <c r="C363" s="275"/>
      <c r="D363" s="275"/>
      <c r="E363" s="275"/>
      <c r="F363" s="275"/>
      <c r="G363" s="275"/>
      <c r="H363" s="275"/>
      <c r="I363" s="275"/>
      <c r="J363" s="275"/>
      <c r="K363" s="276"/>
    </row>
    <row r="364" spans="1:11" ht="30" customHeight="1" x14ac:dyDescent="0.15">
      <c r="A364" s="130" t="s">
        <v>24</v>
      </c>
      <c r="B364" s="277" t="s">
        <v>37</v>
      </c>
      <c r="C364" s="278"/>
      <c r="D364" s="278"/>
      <c r="E364" s="278"/>
      <c r="F364" s="115" t="s">
        <v>40</v>
      </c>
      <c r="G364" s="131"/>
      <c r="H364" s="115" t="s">
        <v>38</v>
      </c>
      <c r="I364" s="131"/>
      <c r="J364" s="132" t="s">
        <v>39</v>
      </c>
      <c r="K364" s="133"/>
    </row>
    <row r="365" spans="1:11" ht="30" customHeight="1" x14ac:dyDescent="0.15">
      <c r="A365" s="130" t="s">
        <v>25</v>
      </c>
      <c r="B365" s="279">
        <f>基礎情報入力!F96</f>
        <v>0</v>
      </c>
      <c r="C365" s="280"/>
      <c r="D365" s="134" t="s">
        <v>26</v>
      </c>
      <c r="E365" s="134"/>
      <c r="F365" s="134"/>
      <c r="G365" s="134"/>
      <c r="H365" s="134"/>
      <c r="I365" s="134"/>
      <c r="J365" s="134"/>
      <c r="K365" s="135"/>
    </row>
    <row r="366" spans="1:11" ht="30" customHeight="1" x14ac:dyDescent="0.15">
      <c r="A366" s="128" t="s">
        <v>35</v>
      </c>
      <c r="B366" s="258" t="s">
        <v>44</v>
      </c>
      <c r="C366" s="259"/>
      <c r="D366" s="134" t="s">
        <v>27</v>
      </c>
      <c r="E366" s="134"/>
      <c r="F366" s="134"/>
      <c r="G366" s="134"/>
      <c r="H366" s="134"/>
      <c r="I366" s="134"/>
      <c r="J366" s="134"/>
      <c r="K366" s="135"/>
    </row>
    <row r="367" spans="1:11" x14ac:dyDescent="0.15">
      <c r="A367" s="90"/>
      <c r="B367" s="91"/>
      <c r="C367" s="91"/>
      <c r="D367" s="91"/>
      <c r="E367" s="91"/>
      <c r="F367" s="91"/>
      <c r="G367" s="91"/>
      <c r="H367" s="91"/>
      <c r="I367" s="91"/>
      <c r="J367" s="91"/>
      <c r="K367" s="126"/>
    </row>
    <row r="368" spans="1:11" x14ac:dyDescent="0.15">
      <c r="A368" s="90" t="s">
        <v>28</v>
      </c>
      <c r="B368" s="91"/>
      <c r="C368" s="91"/>
      <c r="D368" s="91"/>
      <c r="E368" s="91"/>
      <c r="F368" s="91"/>
      <c r="G368" s="91"/>
      <c r="H368" s="91"/>
      <c r="I368" s="91"/>
      <c r="J368" s="91"/>
      <c r="K368" s="126"/>
    </row>
    <row r="369" spans="1:12" ht="20.100000000000001" customHeight="1" x14ac:dyDescent="0.15">
      <c r="A369" s="260" t="s">
        <v>29</v>
      </c>
      <c r="B369" s="260"/>
      <c r="C369" s="260"/>
      <c r="D369" s="260"/>
      <c r="E369" s="260" t="s">
        <v>216</v>
      </c>
      <c r="F369" s="260"/>
      <c r="G369" s="260"/>
      <c r="H369" s="260"/>
      <c r="I369" s="260" t="s">
        <v>43</v>
      </c>
      <c r="J369" s="260"/>
      <c r="K369" s="260"/>
    </row>
    <row r="370" spans="1:12" ht="30" customHeight="1" x14ac:dyDescent="0.15">
      <c r="A370" s="253" t="s">
        <v>30</v>
      </c>
      <c r="B370" s="253"/>
      <c r="C370" s="253"/>
      <c r="D370" s="253"/>
      <c r="E370" s="254">
        <f>'様式3-2-1 ｲ（診断・要安全確認計画）'!D26</f>
        <v>0</v>
      </c>
      <c r="F370" s="255"/>
      <c r="G370" s="256"/>
      <c r="H370" s="136" t="s">
        <v>41</v>
      </c>
      <c r="I370" s="257"/>
      <c r="J370" s="257"/>
      <c r="K370" s="257"/>
    </row>
    <row r="371" spans="1:12" ht="30" customHeight="1" x14ac:dyDescent="0.15">
      <c r="A371" s="253" t="s">
        <v>31</v>
      </c>
      <c r="B371" s="253"/>
      <c r="C371" s="253"/>
      <c r="D371" s="253"/>
      <c r="E371" s="254">
        <f>'様式3-2-1 ｲ（診断・要安全確認計画）'!C26</f>
        <v>0</v>
      </c>
      <c r="F371" s="255"/>
      <c r="G371" s="256"/>
      <c r="H371" s="136" t="s">
        <v>41</v>
      </c>
      <c r="I371" s="257"/>
      <c r="J371" s="257"/>
      <c r="K371" s="257"/>
    </row>
    <row r="372" spans="1:12" ht="30" customHeight="1" x14ac:dyDescent="0.15">
      <c r="A372" s="253" t="s">
        <v>81</v>
      </c>
      <c r="B372" s="253"/>
      <c r="C372" s="253"/>
      <c r="D372" s="253"/>
      <c r="E372" s="254">
        <f>'様式3-2-1 ｲ（診断・要安全確認計画）'!F26</f>
        <v>0</v>
      </c>
      <c r="F372" s="255"/>
      <c r="G372" s="256"/>
      <c r="H372" s="136" t="s">
        <v>41</v>
      </c>
      <c r="I372" s="257"/>
      <c r="J372" s="257"/>
      <c r="K372" s="257"/>
    </row>
    <row r="373" spans="1:12" ht="30" customHeight="1" x14ac:dyDescent="0.15">
      <c r="A373" s="253" t="s">
        <v>32</v>
      </c>
      <c r="B373" s="253"/>
      <c r="C373" s="253"/>
      <c r="D373" s="253"/>
      <c r="E373" s="254">
        <f>'様式3-2-1 ｲ（診断・要安全確認計画）'!V26</f>
        <v>0</v>
      </c>
      <c r="F373" s="255"/>
      <c r="G373" s="256"/>
      <c r="H373" s="136" t="s">
        <v>41</v>
      </c>
      <c r="I373" s="257"/>
      <c r="J373" s="257"/>
      <c r="K373" s="257"/>
    </row>
    <row r="374" spans="1:12" x14ac:dyDescent="0.15">
      <c r="A374" s="90" t="s">
        <v>33</v>
      </c>
      <c r="B374" s="91"/>
      <c r="C374" s="91"/>
      <c r="D374" s="91"/>
      <c r="E374" s="91"/>
      <c r="F374" s="91"/>
      <c r="G374" s="91"/>
      <c r="H374" s="91"/>
      <c r="I374" s="91"/>
      <c r="J374" s="91"/>
      <c r="K374" s="126"/>
    </row>
    <row r="375" spans="1:12" x14ac:dyDescent="0.15">
      <c r="A375" s="90"/>
      <c r="B375" s="91"/>
      <c r="C375" s="91"/>
      <c r="D375" s="91"/>
      <c r="E375" s="91"/>
      <c r="F375" s="91"/>
      <c r="G375" s="91"/>
      <c r="H375" s="91"/>
      <c r="I375" s="91"/>
      <c r="J375" s="91"/>
      <c r="K375" s="126"/>
    </row>
    <row r="376" spans="1:12" x14ac:dyDescent="0.15">
      <c r="A376" s="90" t="s">
        <v>345</v>
      </c>
      <c r="B376" s="91"/>
      <c r="C376" s="91"/>
      <c r="D376" s="91"/>
      <c r="E376" s="91"/>
      <c r="F376" s="91"/>
      <c r="G376" s="91"/>
      <c r="H376" s="91"/>
      <c r="I376" s="91"/>
      <c r="J376" s="91"/>
      <c r="K376" s="126"/>
    </row>
    <row r="377" spans="1:12" ht="30" customHeight="1" x14ac:dyDescent="0.15">
      <c r="A377" s="166" t="s">
        <v>346</v>
      </c>
      <c r="B377" s="245" t="s">
        <v>369</v>
      </c>
      <c r="C377" s="246"/>
      <c r="D377" s="247"/>
      <c r="E377" s="17" t="s">
        <v>54</v>
      </c>
      <c r="F377" s="91"/>
      <c r="G377" s="91"/>
      <c r="H377" s="91"/>
      <c r="I377" s="91"/>
      <c r="J377" s="91"/>
      <c r="K377" s="126"/>
      <c r="L377" s="169"/>
    </row>
    <row r="378" spans="1:12" ht="30" customHeight="1" x14ac:dyDescent="0.15">
      <c r="A378" s="166" t="s">
        <v>347</v>
      </c>
      <c r="B378" s="248" t="s">
        <v>370</v>
      </c>
      <c r="C378" s="249"/>
      <c r="D378" s="91" t="s">
        <v>54</v>
      </c>
      <c r="E378" s="17"/>
      <c r="F378" s="91"/>
      <c r="G378" s="91"/>
      <c r="H378" s="91"/>
      <c r="I378" s="91"/>
      <c r="J378" s="91"/>
      <c r="K378" s="126"/>
    </row>
    <row r="379" spans="1:12" x14ac:dyDescent="0.15">
      <c r="A379" s="250"/>
      <c r="B379" s="251"/>
      <c r="C379" s="251"/>
      <c r="D379" s="251"/>
      <c r="E379" s="251"/>
      <c r="F379" s="251"/>
      <c r="G379" s="251"/>
      <c r="H379" s="251"/>
      <c r="I379" s="251"/>
      <c r="J379" s="251"/>
      <c r="K379" s="252"/>
    </row>
  </sheetData>
  <mergeCells count="300">
    <mergeCell ref="A373:D373"/>
    <mergeCell ref="E373:G373"/>
    <mergeCell ref="I373:K373"/>
    <mergeCell ref="A370:D370"/>
    <mergeCell ref="E370:G370"/>
    <mergeCell ref="I370:K370"/>
    <mergeCell ref="A371:D371"/>
    <mergeCell ref="E371:G371"/>
    <mergeCell ref="I371:K371"/>
    <mergeCell ref="A372:D372"/>
    <mergeCell ref="E372:G372"/>
    <mergeCell ref="I372:K372"/>
    <mergeCell ref="B360:K360"/>
    <mergeCell ref="B363:K363"/>
    <mergeCell ref="B364:E364"/>
    <mergeCell ref="B365:C365"/>
    <mergeCell ref="B366:C366"/>
    <mergeCell ref="A369:D369"/>
    <mergeCell ref="E369:H369"/>
    <mergeCell ref="I369:K369"/>
    <mergeCell ref="A347:K347"/>
    <mergeCell ref="A341:K341"/>
    <mergeCell ref="B351:K351"/>
    <mergeCell ref="A354:B354"/>
    <mergeCell ref="B357:K357"/>
    <mergeCell ref="A358:A359"/>
    <mergeCell ref="B358:K358"/>
    <mergeCell ref="B359:K359"/>
    <mergeCell ref="A334:D334"/>
    <mergeCell ref="E334:G334"/>
    <mergeCell ref="I334:K334"/>
    <mergeCell ref="A335:D335"/>
    <mergeCell ref="E335:G335"/>
    <mergeCell ref="I335:K335"/>
    <mergeCell ref="B339:D339"/>
    <mergeCell ref="B340:C340"/>
    <mergeCell ref="A332:D332"/>
    <mergeCell ref="E332:G332"/>
    <mergeCell ref="I332:K332"/>
    <mergeCell ref="A333:D333"/>
    <mergeCell ref="E333:G333"/>
    <mergeCell ref="I333:K333"/>
    <mergeCell ref="B322:K322"/>
    <mergeCell ref="B325:K325"/>
    <mergeCell ref="B326:E326"/>
    <mergeCell ref="B327:C327"/>
    <mergeCell ref="B328:C328"/>
    <mergeCell ref="A331:D331"/>
    <mergeCell ref="E331:H331"/>
    <mergeCell ref="I331:K331"/>
    <mergeCell ref="A309:K309"/>
    <mergeCell ref="A303:K303"/>
    <mergeCell ref="B313:K313"/>
    <mergeCell ref="A316:B316"/>
    <mergeCell ref="B319:K319"/>
    <mergeCell ref="A320:A321"/>
    <mergeCell ref="B320:K320"/>
    <mergeCell ref="B321:K321"/>
    <mergeCell ref="A296:D296"/>
    <mergeCell ref="E296:G296"/>
    <mergeCell ref="I296:K296"/>
    <mergeCell ref="A297:D297"/>
    <mergeCell ref="E297:G297"/>
    <mergeCell ref="I297:K297"/>
    <mergeCell ref="B301:D301"/>
    <mergeCell ref="B302:C302"/>
    <mergeCell ref="A294:D294"/>
    <mergeCell ref="E294:G294"/>
    <mergeCell ref="I294:K294"/>
    <mergeCell ref="A295:D295"/>
    <mergeCell ref="E295:G295"/>
    <mergeCell ref="I295:K295"/>
    <mergeCell ref="B284:K284"/>
    <mergeCell ref="B287:K287"/>
    <mergeCell ref="B288:E288"/>
    <mergeCell ref="B289:C289"/>
    <mergeCell ref="B290:C290"/>
    <mergeCell ref="A293:D293"/>
    <mergeCell ref="E293:H293"/>
    <mergeCell ref="I293:K293"/>
    <mergeCell ref="A271:K271"/>
    <mergeCell ref="A265:K265"/>
    <mergeCell ref="B275:K275"/>
    <mergeCell ref="A278:B278"/>
    <mergeCell ref="B281:K281"/>
    <mergeCell ref="A282:A283"/>
    <mergeCell ref="B282:K282"/>
    <mergeCell ref="B283:K283"/>
    <mergeCell ref="A258:D258"/>
    <mergeCell ref="E258:G258"/>
    <mergeCell ref="I258:K258"/>
    <mergeCell ref="A259:D259"/>
    <mergeCell ref="E259:G259"/>
    <mergeCell ref="I259:K259"/>
    <mergeCell ref="B263:D263"/>
    <mergeCell ref="B264:C264"/>
    <mergeCell ref="A256:D256"/>
    <mergeCell ref="E256:G256"/>
    <mergeCell ref="I256:K256"/>
    <mergeCell ref="A257:D257"/>
    <mergeCell ref="E257:G257"/>
    <mergeCell ref="I257:K257"/>
    <mergeCell ref="B246:K246"/>
    <mergeCell ref="B249:K249"/>
    <mergeCell ref="B250:E250"/>
    <mergeCell ref="B251:C251"/>
    <mergeCell ref="B252:C252"/>
    <mergeCell ref="A255:D255"/>
    <mergeCell ref="E255:H255"/>
    <mergeCell ref="I255:K255"/>
    <mergeCell ref="A233:K233"/>
    <mergeCell ref="A227:K227"/>
    <mergeCell ref="B237:K237"/>
    <mergeCell ref="A240:B240"/>
    <mergeCell ref="B243:K243"/>
    <mergeCell ref="A244:A245"/>
    <mergeCell ref="B244:K244"/>
    <mergeCell ref="B245:K245"/>
    <mergeCell ref="A220:D220"/>
    <mergeCell ref="E220:G220"/>
    <mergeCell ref="I220:K220"/>
    <mergeCell ref="A221:D221"/>
    <mergeCell ref="E221:G221"/>
    <mergeCell ref="I221:K221"/>
    <mergeCell ref="B225:D225"/>
    <mergeCell ref="B226:C226"/>
    <mergeCell ref="A218:D218"/>
    <mergeCell ref="E218:G218"/>
    <mergeCell ref="I218:K218"/>
    <mergeCell ref="A219:D219"/>
    <mergeCell ref="E219:G219"/>
    <mergeCell ref="I219:K219"/>
    <mergeCell ref="B208:K208"/>
    <mergeCell ref="B211:K211"/>
    <mergeCell ref="B212:E212"/>
    <mergeCell ref="B213:C213"/>
    <mergeCell ref="B214:C214"/>
    <mergeCell ref="A217:D217"/>
    <mergeCell ref="E217:H217"/>
    <mergeCell ref="I217:K217"/>
    <mergeCell ref="A195:K195"/>
    <mergeCell ref="A189:K189"/>
    <mergeCell ref="B199:K199"/>
    <mergeCell ref="A202:B202"/>
    <mergeCell ref="B205:K205"/>
    <mergeCell ref="A206:A207"/>
    <mergeCell ref="B206:K206"/>
    <mergeCell ref="B207:K207"/>
    <mergeCell ref="A182:D182"/>
    <mergeCell ref="E182:G182"/>
    <mergeCell ref="I182:K182"/>
    <mergeCell ref="A183:D183"/>
    <mergeCell ref="E183:G183"/>
    <mergeCell ref="I183:K183"/>
    <mergeCell ref="B187:D187"/>
    <mergeCell ref="B188:C188"/>
    <mergeCell ref="A180:D180"/>
    <mergeCell ref="E180:G180"/>
    <mergeCell ref="I180:K180"/>
    <mergeCell ref="A181:D181"/>
    <mergeCell ref="E181:G181"/>
    <mergeCell ref="I181:K181"/>
    <mergeCell ref="B170:K170"/>
    <mergeCell ref="B173:K173"/>
    <mergeCell ref="B174:E174"/>
    <mergeCell ref="B175:C175"/>
    <mergeCell ref="B176:C176"/>
    <mergeCell ref="A179:D179"/>
    <mergeCell ref="E179:H179"/>
    <mergeCell ref="I179:K179"/>
    <mergeCell ref="A157:K157"/>
    <mergeCell ref="A151:K151"/>
    <mergeCell ref="B161:K161"/>
    <mergeCell ref="A164:B164"/>
    <mergeCell ref="B167:K167"/>
    <mergeCell ref="A168:A169"/>
    <mergeCell ref="B168:K168"/>
    <mergeCell ref="B169:K169"/>
    <mergeCell ref="A144:D144"/>
    <mergeCell ref="E144:G144"/>
    <mergeCell ref="I144:K144"/>
    <mergeCell ref="A145:D145"/>
    <mergeCell ref="E145:G145"/>
    <mergeCell ref="I145:K145"/>
    <mergeCell ref="B149:D149"/>
    <mergeCell ref="B150:C150"/>
    <mergeCell ref="A142:D142"/>
    <mergeCell ref="E142:G142"/>
    <mergeCell ref="I142:K142"/>
    <mergeCell ref="A143:D143"/>
    <mergeCell ref="E143:G143"/>
    <mergeCell ref="I143:K143"/>
    <mergeCell ref="B132:K132"/>
    <mergeCell ref="B135:K135"/>
    <mergeCell ref="B136:E136"/>
    <mergeCell ref="B137:C137"/>
    <mergeCell ref="B138:C138"/>
    <mergeCell ref="A141:D141"/>
    <mergeCell ref="E141:H141"/>
    <mergeCell ref="I141:K141"/>
    <mergeCell ref="A119:K119"/>
    <mergeCell ref="A113:K113"/>
    <mergeCell ref="B123:K123"/>
    <mergeCell ref="A126:B126"/>
    <mergeCell ref="B129:K129"/>
    <mergeCell ref="A130:A131"/>
    <mergeCell ref="B130:K130"/>
    <mergeCell ref="B131:K131"/>
    <mergeCell ref="A106:D106"/>
    <mergeCell ref="E106:G106"/>
    <mergeCell ref="I106:K106"/>
    <mergeCell ref="A107:D107"/>
    <mergeCell ref="E107:G107"/>
    <mergeCell ref="I107:K107"/>
    <mergeCell ref="B111:D111"/>
    <mergeCell ref="B112:C112"/>
    <mergeCell ref="A104:D104"/>
    <mergeCell ref="E104:G104"/>
    <mergeCell ref="I104:K104"/>
    <mergeCell ref="A105:D105"/>
    <mergeCell ref="E105:G105"/>
    <mergeCell ref="I105:K105"/>
    <mergeCell ref="B94:K94"/>
    <mergeCell ref="B97:K97"/>
    <mergeCell ref="B98:E98"/>
    <mergeCell ref="B99:C99"/>
    <mergeCell ref="B100:C100"/>
    <mergeCell ref="A103:D103"/>
    <mergeCell ref="E103:H103"/>
    <mergeCell ref="I103:K103"/>
    <mergeCell ref="A81:K81"/>
    <mergeCell ref="A75:K75"/>
    <mergeCell ref="B85:K85"/>
    <mergeCell ref="A88:B88"/>
    <mergeCell ref="B91:K91"/>
    <mergeCell ref="A92:A93"/>
    <mergeCell ref="B92:K92"/>
    <mergeCell ref="B93:K93"/>
    <mergeCell ref="A68:D68"/>
    <mergeCell ref="E68:G68"/>
    <mergeCell ref="I68:K68"/>
    <mergeCell ref="A69:D69"/>
    <mergeCell ref="E69:G69"/>
    <mergeCell ref="I69:K69"/>
    <mergeCell ref="B73:D73"/>
    <mergeCell ref="B74:C74"/>
    <mergeCell ref="A66:D66"/>
    <mergeCell ref="E66:G66"/>
    <mergeCell ref="I66:K66"/>
    <mergeCell ref="A67:D67"/>
    <mergeCell ref="E67:G67"/>
    <mergeCell ref="I67:K67"/>
    <mergeCell ref="B56:K56"/>
    <mergeCell ref="B59:K59"/>
    <mergeCell ref="B60:E60"/>
    <mergeCell ref="B61:C61"/>
    <mergeCell ref="B62:C62"/>
    <mergeCell ref="A65:D65"/>
    <mergeCell ref="E65:H65"/>
    <mergeCell ref="I65:K65"/>
    <mergeCell ref="A43:K43"/>
    <mergeCell ref="A37:K37"/>
    <mergeCell ref="B47:K47"/>
    <mergeCell ref="A50:B50"/>
    <mergeCell ref="B53:K53"/>
    <mergeCell ref="A54:A55"/>
    <mergeCell ref="B54:K54"/>
    <mergeCell ref="B55:K55"/>
    <mergeCell ref="A30:D30"/>
    <mergeCell ref="E30:G30"/>
    <mergeCell ref="I30:K30"/>
    <mergeCell ref="A31:D31"/>
    <mergeCell ref="E31:G31"/>
    <mergeCell ref="I31:K31"/>
    <mergeCell ref="B35:D35"/>
    <mergeCell ref="B36:C36"/>
    <mergeCell ref="B377:D377"/>
    <mergeCell ref="B378:C378"/>
    <mergeCell ref="A379:K379"/>
    <mergeCell ref="A5:K5"/>
    <mergeCell ref="B9:K9"/>
    <mergeCell ref="A12:B12"/>
    <mergeCell ref="B15:K15"/>
    <mergeCell ref="A16:A17"/>
    <mergeCell ref="B16:K16"/>
    <mergeCell ref="B17:K17"/>
    <mergeCell ref="B18:K18"/>
    <mergeCell ref="B21:K21"/>
    <mergeCell ref="A28:D28"/>
    <mergeCell ref="E28:G28"/>
    <mergeCell ref="I28:K28"/>
    <mergeCell ref="A29:D29"/>
    <mergeCell ref="E29:G29"/>
    <mergeCell ref="I29:K29"/>
    <mergeCell ref="B22:E22"/>
    <mergeCell ref="B23:C23"/>
    <mergeCell ref="B24:C24"/>
    <mergeCell ref="A27:D27"/>
    <mergeCell ref="E27:H27"/>
    <mergeCell ref="I27:K27"/>
  </mergeCells>
  <phoneticPr fontId="15"/>
  <pageMargins left="0.70866141732283472" right="0.51181102362204722" top="0.94488188976377963" bottom="0.74803149606299213" header="0.31496062992125984" footer="0.31496062992125984"/>
  <pageSetup paperSize="9" scale="88" orientation="portrait" r:id="rId1"/>
  <rowBreaks count="9" manualBreakCount="9">
    <brk id="38" max="16383" man="1"/>
    <brk id="76" max="16383" man="1"/>
    <brk id="114" max="16383" man="1"/>
    <brk id="152" max="16383" man="1"/>
    <brk id="190" max="16383" man="1"/>
    <brk id="228" max="16383" man="1"/>
    <brk id="266" max="16383" man="1"/>
    <brk id="304" max="16383" man="1"/>
    <brk id="3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5"/>
  <sheetViews>
    <sheetView showZeros="0" view="pageBreakPreview" zoomScale="85" zoomScaleNormal="100" zoomScaleSheetLayoutView="85" workbookViewId="0"/>
  </sheetViews>
  <sheetFormatPr defaultColWidth="8.625" defaultRowHeight="13.5" x14ac:dyDescent="0.15"/>
  <sheetData>
    <row r="1" spans="1:11" x14ac:dyDescent="0.15">
      <c r="A1" s="13" t="s">
        <v>161</v>
      </c>
      <c r="B1" s="14"/>
      <c r="C1" s="14"/>
      <c r="D1" s="14"/>
      <c r="E1" s="14"/>
      <c r="F1" s="14"/>
      <c r="G1" s="14"/>
      <c r="H1" s="14"/>
      <c r="I1" s="14"/>
      <c r="J1" s="14"/>
      <c r="K1" s="15"/>
    </row>
    <row r="2" spans="1:11" x14ac:dyDescent="0.15">
      <c r="A2" s="16"/>
      <c r="B2" s="17"/>
      <c r="C2" s="17"/>
      <c r="D2" s="17"/>
      <c r="E2" s="17"/>
      <c r="F2" s="17"/>
      <c r="G2" s="17"/>
      <c r="H2" s="17"/>
      <c r="I2" s="17"/>
      <c r="J2" s="17"/>
      <c r="K2" s="18"/>
    </row>
    <row r="3" spans="1:11" x14ac:dyDescent="0.15">
      <c r="A3" s="16"/>
      <c r="B3" s="17"/>
      <c r="C3" s="17"/>
      <c r="D3" s="17"/>
      <c r="E3" s="17"/>
      <c r="F3" s="17"/>
      <c r="G3" s="17"/>
      <c r="H3" s="17"/>
      <c r="I3" s="17"/>
      <c r="J3" s="17"/>
      <c r="K3" s="18"/>
    </row>
    <row r="4" spans="1:11" x14ac:dyDescent="0.15">
      <c r="A4" s="16"/>
      <c r="B4" s="17"/>
      <c r="C4" s="17"/>
      <c r="D4" s="17"/>
      <c r="E4" s="17"/>
      <c r="F4" s="17"/>
      <c r="G4" s="17"/>
      <c r="H4" s="17"/>
      <c r="I4" s="17"/>
      <c r="J4" s="17"/>
      <c r="K4" s="18"/>
    </row>
    <row r="5" spans="1:11" ht="18.75" x14ac:dyDescent="0.15">
      <c r="A5" s="292" t="s">
        <v>16</v>
      </c>
      <c r="B5" s="293"/>
      <c r="C5" s="293"/>
      <c r="D5" s="293"/>
      <c r="E5" s="293"/>
      <c r="F5" s="293"/>
      <c r="G5" s="293"/>
      <c r="H5" s="293"/>
      <c r="I5" s="293"/>
      <c r="J5" s="293"/>
      <c r="K5" s="294"/>
    </row>
    <row r="6" spans="1:11" ht="18.75" x14ac:dyDescent="0.15">
      <c r="A6" s="19"/>
      <c r="B6" s="17"/>
      <c r="C6" s="17"/>
      <c r="D6" s="17"/>
      <c r="E6" s="17"/>
      <c r="F6" s="17"/>
      <c r="G6" s="17"/>
      <c r="H6" s="17"/>
      <c r="I6" s="17"/>
      <c r="J6" s="17"/>
      <c r="K6" s="18"/>
    </row>
    <row r="7" spans="1:11" x14ac:dyDescent="0.15">
      <c r="A7" s="16"/>
      <c r="B7" s="17"/>
      <c r="C7" s="17"/>
      <c r="D7" s="17"/>
      <c r="E7" s="17"/>
      <c r="F7" s="17"/>
      <c r="G7" s="17"/>
      <c r="H7" s="17"/>
      <c r="I7" s="17"/>
      <c r="J7" s="17"/>
      <c r="K7" s="18"/>
    </row>
    <row r="8" spans="1:11" x14ac:dyDescent="0.15">
      <c r="A8" s="16" t="s">
        <v>36</v>
      </c>
      <c r="B8" s="17"/>
      <c r="C8" s="17"/>
      <c r="D8" s="17"/>
      <c r="E8" s="17"/>
      <c r="F8" s="17"/>
      <c r="G8" s="17"/>
      <c r="H8" s="17"/>
      <c r="I8" s="17"/>
      <c r="J8" s="17"/>
      <c r="K8" s="18"/>
    </row>
    <row r="9" spans="1:11" ht="30" customHeight="1" x14ac:dyDescent="0.15">
      <c r="A9" s="81" t="s">
        <v>17</v>
      </c>
      <c r="B9" s="196" t="str">
        <f>CONCATENATE(基礎情報入力!D4,"　　",基礎情報入力!D5)</f>
        <v>　　</v>
      </c>
      <c r="C9" s="197"/>
      <c r="D9" s="197"/>
      <c r="E9" s="197"/>
      <c r="F9" s="197"/>
      <c r="G9" s="197"/>
      <c r="H9" s="197"/>
      <c r="I9" s="197"/>
      <c r="J9" s="197"/>
      <c r="K9" s="234"/>
    </row>
    <row r="10" spans="1:11" x14ac:dyDescent="0.15">
      <c r="A10" s="16"/>
      <c r="B10" s="17"/>
      <c r="C10" s="17"/>
      <c r="D10" s="17"/>
      <c r="E10" s="17"/>
      <c r="F10" s="17"/>
      <c r="G10" s="17"/>
      <c r="H10" s="17"/>
      <c r="I10" s="17"/>
      <c r="J10" s="17"/>
      <c r="K10" s="18"/>
    </row>
    <row r="11" spans="1:11" x14ac:dyDescent="0.15">
      <c r="A11" s="90" t="s">
        <v>213</v>
      </c>
      <c r="B11" s="17"/>
      <c r="C11" s="17"/>
      <c r="D11" s="17"/>
      <c r="E11" s="17"/>
      <c r="F11" s="17"/>
      <c r="G11" s="17"/>
      <c r="H11" s="17"/>
      <c r="I11" s="17"/>
      <c r="J11" s="17"/>
      <c r="K11" s="18"/>
    </row>
    <row r="12" spans="1:11" ht="30" customHeight="1" x14ac:dyDescent="0.15">
      <c r="A12" s="295"/>
      <c r="B12" s="296"/>
      <c r="C12" s="17" t="s">
        <v>20</v>
      </c>
      <c r="D12" s="17"/>
      <c r="E12" s="17"/>
      <c r="F12" s="17"/>
      <c r="G12" s="17"/>
      <c r="H12" s="17"/>
      <c r="I12" s="17"/>
      <c r="J12" s="17"/>
      <c r="K12" s="18"/>
    </row>
    <row r="13" spans="1:11" x14ac:dyDescent="0.15">
      <c r="A13" s="16"/>
      <c r="B13" s="17"/>
      <c r="C13" s="17"/>
      <c r="D13" s="17"/>
      <c r="E13" s="17"/>
      <c r="F13" s="17"/>
      <c r="G13" s="17"/>
      <c r="H13" s="17"/>
      <c r="I13" s="17"/>
      <c r="J13" s="17"/>
      <c r="K13" s="18"/>
    </row>
    <row r="14" spans="1:11" x14ac:dyDescent="0.15">
      <c r="A14" s="16" t="s">
        <v>18</v>
      </c>
      <c r="B14" s="17"/>
      <c r="C14" s="17"/>
      <c r="D14" s="17"/>
      <c r="E14" s="17"/>
      <c r="F14" s="17"/>
      <c r="G14" s="17"/>
      <c r="H14" s="17"/>
      <c r="I14" s="17"/>
      <c r="J14" s="17"/>
      <c r="K14" s="18"/>
    </row>
    <row r="15" spans="1:11" ht="30" customHeight="1" x14ac:dyDescent="0.15">
      <c r="A15" s="82" t="s">
        <v>19</v>
      </c>
      <c r="B15" s="297">
        <f>基礎情報入力!L10</f>
        <v>0</v>
      </c>
      <c r="C15" s="298"/>
      <c r="D15" s="298"/>
      <c r="E15" s="298"/>
      <c r="F15" s="298"/>
      <c r="G15" s="298"/>
      <c r="H15" s="298"/>
      <c r="I15" s="298"/>
      <c r="J15" s="298"/>
      <c r="K15" s="299"/>
    </row>
    <row r="16" spans="1:11" ht="24.95" customHeight="1" x14ac:dyDescent="0.15">
      <c r="A16" s="203" t="s">
        <v>34</v>
      </c>
      <c r="B16" s="297">
        <f>基礎情報入力!L11</f>
        <v>0</v>
      </c>
      <c r="C16" s="298"/>
      <c r="D16" s="298"/>
      <c r="E16" s="298"/>
      <c r="F16" s="298"/>
      <c r="G16" s="298"/>
      <c r="H16" s="298"/>
      <c r="I16" s="298"/>
      <c r="J16" s="298"/>
      <c r="K16" s="299"/>
    </row>
    <row r="17" spans="1:11" ht="39.950000000000003" customHeight="1" x14ac:dyDescent="0.15">
      <c r="A17" s="300"/>
      <c r="B17" s="301" t="str">
        <f>CONCATENATE(基礎情報入力!L12,基礎情報入力!L13,基礎情報入力!L14)</f>
        <v/>
      </c>
      <c r="C17" s="302"/>
      <c r="D17" s="302"/>
      <c r="E17" s="302"/>
      <c r="F17" s="302"/>
      <c r="G17" s="302"/>
      <c r="H17" s="302"/>
      <c r="I17" s="302"/>
      <c r="J17" s="302"/>
      <c r="K17" s="303"/>
    </row>
    <row r="18" spans="1:11" ht="30" customHeight="1" x14ac:dyDescent="0.15">
      <c r="A18" s="82" t="s">
        <v>21</v>
      </c>
      <c r="B18" s="311" t="str">
        <f>B17</f>
        <v/>
      </c>
      <c r="C18" s="312"/>
      <c r="D18" s="312"/>
      <c r="E18" s="312"/>
      <c r="F18" s="312"/>
      <c r="G18" s="312"/>
      <c r="H18" s="312"/>
      <c r="I18" s="312"/>
      <c r="J18" s="312"/>
      <c r="K18" s="313"/>
    </row>
    <row r="19" spans="1:11" x14ac:dyDescent="0.15">
      <c r="A19" s="16" t="s">
        <v>22</v>
      </c>
      <c r="B19" s="17"/>
      <c r="C19" s="17"/>
      <c r="D19" s="17"/>
      <c r="E19" s="17"/>
      <c r="F19" s="17"/>
      <c r="G19" s="17"/>
      <c r="H19" s="17"/>
      <c r="I19" s="17"/>
      <c r="J19" s="17"/>
      <c r="K19" s="18"/>
    </row>
    <row r="20" spans="1:11" x14ac:dyDescent="0.15">
      <c r="A20" s="16"/>
      <c r="B20" s="17"/>
      <c r="C20" s="17"/>
      <c r="D20" s="17"/>
      <c r="E20" s="17"/>
      <c r="F20" s="17"/>
      <c r="G20" s="17"/>
      <c r="H20" s="17"/>
      <c r="I20" s="17"/>
      <c r="J20" s="17"/>
      <c r="K20" s="18"/>
    </row>
    <row r="21" spans="1:11" ht="39.950000000000003" customHeight="1" x14ac:dyDescent="0.15">
      <c r="A21" s="82" t="s">
        <v>23</v>
      </c>
      <c r="B21" s="314"/>
      <c r="C21" s="315"/>
      <c r="D21" s="315"/>
      <c r="E21" s="315"/>
      <c r="F21" s="315"/>
      <c r="G21" s="315"/>
      <c r="H21" s="315"/>
      <c r="I21" s="315"/>
      <c r="J21" s="315"/>
      <c r="K21" s="316"/>
    </row>
    <row r="22" spans="1:11" ht="30" customHeight="1" x14ac:dyDescent="0.15">
      <c r="A22" s="8" t="s">
        <v>24</v>
      </c>
      <c r="B22" s="317" t="s">
        <v>37</v>
      </c>
      <c r="C22" s="318"/>
      <c r="D22" s="318"/>
      <c r="E22" s="318"/>
      <c r="F22" s="84" t="s">
        <v>40</v>
      </c>
      <c r="G22" s="168"/>
      <c r="H22" s="84" t="s">
        <v>38</v>
      </c>
      <c r="I22" s="168"/>
      <c r="J22" s="10" t="s">
        <v>39</v>
      </c>
      <c r="K22" s="11"/>
    </row>
    <row r="23" spans="1:11" ht="30" customHeight="1" x14ac:dyDescent="0.15">
      <c r="A23" s="8" t="s">
        <v>25</v>
      </c>
      <c r="B23" s="319">
        <f>基礎情報入力!L15</f>
        <v>0</v>
      </c>
      <c r="C23" s="320"/>
      <c r="D23" s="9" t="s">
        <v>26</v>
      </c>
      <c r="E23" s="9"/>
      <c r="F23" s="9"/>
      <c r="G23" s="9"/>
      <c r="H23" s="9"/>
      <c r="I23" s="9"/>
      <c r="J23" s="9"/>
      <c r="K23" s="6"/>
    </row>
    <row r="24" spans="1:11" ht="30" customHeight="1" x14ac:dyDescent="0.15">
      <c r="A24" s="81" t="s">
        <v>35</v>
      </c>
      <c r="B24" s="290" t="s">
        <v>44</v>
      </c>
      <c r="C24" s="321"/>
      <c r="D24" s="9" t="s">
        <v>27</v>
      </c>
      <c r="E24" s="9"/>
      <c r="F24" s="9"/>
      <c r="G24" s="9"/>
      <c r="H24" s="9"/>
      <c r="I24" s="9"/>
      <c r="J24" s="9"/>
      <c r="K24" s="6"/>
    </row>
    <row r="25" spans="1:11" x14ac:dyDescent="0.15">
      <c r="A25" s="16"/>
      <c r="B25" s="17"/>
      <c r="C25" s="17"/>
      <c r="D25" s="17"/>
      <c r="E25" s="17"/>
      <c r="F25" s="17"/>
      <c r="G25" s="17"/>
      <c r="H25" s="17"/>
      <c r="I25" s="17"/>
      <c r="J25" s="17"/>
      <c r="K25" s="18"/>
    </row>
    <row r="26" spans="1:11" x14ac:dyDescent="0.15">
      <c r="A26" s="16" t="s">
        <v>28</v>
      </c>
      <c r="B26" s="17"/>
      <c r="C26" s="17"/>
      <c r="D26" s="17"/>
      <c r="E26" s="17"/>
      <c r="F26" s="17"/>
      <c r="G26" s="17"/>
      <c r="H26" s="17"/>
      <c r="I26" s="17"/>
      <c r="J26" s="17"/>
      <c r="K26" s="18"/>
    </row>
    <row r="27" spans="1:11" ht="20.100000000000001" customHeight="1" x14ac:dyDescent="0.15">
      <c r="A27" s="235" t="s">
        <v>29</v>
      </c>
      <c r="B27" s="235"/>
      <c r="C27" s="235"/>
      <c r="D27" s="235"/>
      <c r="E27" s="235" t="s">
        <v>42</v>
      </c>
      <c r="F27" s="235"/>
      <c r="G27" s="235"/>
      <c r="H27" s="235"/>
      <c r="I27" s="235" t="s">
        <v>43</v>
      </c>
      <c r="J27" s="235"/>
      <c r="K27" s="235"/>
    </row>
    <row r="28" spans="1:11" ht="30" customHeight="1" x14ac:dyDescent="0.15">
      <c r="A28" s="205" t="s">
        <v>162</v>
      </c>
      <c r="B28" s="304"/>
      <c r="C28" s="304"/>
      <c r="D28" s="305"/>
      <c r="E28" s="306">
        <f>'様式3-1-2（設計・要緊急安全確認）'!D8</f>
        <v>0</v>
      </c>
      <c r="F28" s="307"/>
      <c r="G28" s="308"/>
      <c r="H28" s="12" t="s">
        <v>41</v>
      </c>
      <c r="I28" s="309"/>
      <c r="J28" s="309"/>
      <c r="K28" s="309"/>
    </row>
    <row r="29" spans="1:11" ht="30" hidden="1" customHeight="1" x14ac:dyDescent="0.15">
      <c r="A29" s="310"/>
      <c r="B29" s="310"/>
      <c r="C29" s="310"/>
      <c r="D29" s="310"/>
      <c r="E29" s="306"/>
      <c r="F29" s="307"/>
      <c r="G29" s="308"/>
      <c r="H29" s="12"/>
      <c r="I29" s="309"/>
      <c r="J29" s="309"/>
      <c r="K29" s="309"/>
    </row>
    <row r="30" spans="1:11" ht="30" hidden="1" customHeight="1" x14ac:dyDescent="0.15">
      <c r="A30" s="310"/>
      <c r="B30" s="310"/>
      <c r="C30" s="310"/>
      <c r="D30" s="310"/>
      <c r="E30" s="306"/>
      <c r="F30" s="307"/>
      <c r="G30" s="308"/>
      <c r="H30" s="12"/>
      <c r="I30" s="309"/>
      <c r="J30" s="309"/>
      <c r="K30" s="309"/>
    </row>
    <row r="31" spans="1:11" ht="30" customHeight="1" x14ac:dyDescent="0.15">
      <c r="A31" s="310" t="s">
        <v>163</v>
      </c>
      <c r="B31" s="310"/>
      <c r="C31" s="310"/>
      <c r="D31" s="310"/>
      <c r="E31" s="306" t="str">
        <f>'様式3-1-2（設計・要緊急安全確認）'!V8</f>
        <v/>
      </c>
      <c r="F31" s="307"/>
      <c r="G31" s="308"/>
      <c r="H31" s="12" t="s">
        <v>41</v>
      </c>
      <c r="I31" s="309"/>
      <c r="J31" s="309"/>
      <c r="K31" s="309"/>
    </row>
    <row r="32" spans="1:11" x14ac:dyDescent="0.15">
      <c r="A32" s="16" t="s">
        <v>33</v>
      </c>
      <c r="B32" s="17"/>
      <c r="C32" s="17"/>
      <c r="D32" s="17"/>
      <c r="E32" s="17"/>
      <c r="F32" s="17"/>
      <c r="G32" s="17"/>
      <c r="H32" s="17"/>
      <c r="I32" s="17"/>
      <c r="J32" s="17"/>
      <c r="K32" s="18"/>
    </row>
    <row r="33" spans="1:12" x14ac:dyDescent="0.15">
      <c r="A33" s="16"/>
      <c r="B33" s="17"/>
      <c r="C33" s="17"/>
      <c r="D33" s="17"/>
      <c r="E33" s="17"/>
      <c r="F33" s="17"/>
      <c r="G33" s="17"/>
      <c r="H33" s="17"/>
      <c r="I33" s="17"/>
      <c r="J33" s="17"/>
      <c r="K33" s="18"/>
    </row>
    <row r="34" spans="1:12" s="125" customFormat="1" x14ac:dyDescent="0.15">
      <c r="A34" s="90" t="s">
        <v>345</v>
      </c>
      <c r="B34" s="91"/>
      <c r="C34" s="91"/>
      <c r="D34" s="91"/>
      <c r="E34" s="91"/>
      <c r="F34" s="91"/>
      <c r="G34" s="91"/>
      <c r="H34" s="91"/>
      <c r="I34" s="91"/>
      <c r="J34" s="91"/>
      <c r="K34" s="126"/>
      <c r="L34" s="125" t="s">
        <v>349</v>
      </c>
    </row>
    <row r="35" spans="1:12" s="125" customFormat="1" ht="30" customHeight="1" x14ac:dyDescent="0.15">
      <c r="A35" s="181" t="s">
        <v>346</v>
      </c>
      <c r="B35" s="245" t="s">
        <v>369</v>
      </c>
      <c r="C35" s="246"/>
      <c r="D35" s="247"/>
      <c r="E35" s="91" t="s">
        <v>54</v>
      </c>
      <c r="F35" s="91"/>
      <c r="G35" s="91"/>
      <c r="H35" s="91"/>
      <c r="I35" s="91"/>
      <c r="J35" s="91"/>
      <c r="K35" s="126"/>
      <c r="L35" s="169" t="s">
        <v>350</v>
      </c>
    </row>
    <row r="36" spans="1:12" s="125" customFormat="1" ht="30" customHeight="1" x14ac:dyDescent="0.15">
      <c r="A36" s="181" t="s">
        <v>347</v>
      </c>
      <c r="B36" s="248" t="s">
        <v>370</v>
      </c>
      <c r="C36" s="249"/>
      <c r="D36" s="91" t="s">
        <v>54</v>
      </c>
      <c r="E36" s="91"/>
      <c r="F36" s="91"/>
      <c r="G36" s="91"/>
      <c r="H36" s="91"/>
      <c r="I36" s="91"/>
      <c r="J36" s="91"/>
      <c r="K36" s="126"/>
    </row>
    <row r="37" spans="1:12" x14ac:dyDescent="0.15">
      <c r="A37" s="20"/>
      <c r="B37" s="21"/>
      <c r="C37" s="21"/>
      <c r="D37" s="21"/>
      <c r="E37" s="21"/>
      <c r="F37" s="21"/>
      <c r="G37" s="21"/>
      <c r="H37" s="21"/>
      <c r="I37" s="21"/>
      <c r="J37" s="21"/>
      <c r="K37" s="22"/>
    </row>
    <row r="39" spans="1:12" x14ac:dyDescent="0.15">
      <c r="A39" s="13" t="s">
        <v>161</v>
      </c>
      <c r="B39" s="14"/>
      <c r="C39" s="14"/>
      <c r="D39" s="14"/>
      <c r="E39" s="14"/>
      <c r="F39" s="14"/>
      <c r="G39" s="14"/>
      <c r="H39" s="14"/>
      <c r="I39" s="14"/>
      <c r="J39" s="14"/>
      <c r="K39" s="15"/>
    </row>
    <row r="40" spans="1:12" x14ac:dyDescent="0.15">
      <c r="A40" s="16"/>
      <c r="B40" s="17"/>
      <c r="C40" s="17"/>
      <c r="D40" s="17"/>
      <c r="E40" s="17"/>
      <c r="F40" s="17"/>
      <c r="G40" s="17"/>
      <c r="H40" s="17"/>
      <c r="I40" s="17"/>
      <c r="J40" s="17"/>
      <c r="K40" s="18"/>
    </row>
    <row r="41" spans="1:12" x14ac:dyDescent="0.15">
      <c r="A41" s="16"/>
      <c r="B41" s="17"/>
      <c r="C41" s="17"/>
      <c r="D41" s="17"/>
      <c r="E41" s="17"/>
      <c r="F41" s="17"/>
      <c r="G41" s="17"/>
      <c r="H41" s="17"/>
      <c r="I41" s="17"/>
      <c r="J41" s="17"/>
      <c r="K41" s="18"/>
    </row>
    <row r="42" spans="1:12" x14ac:dyDescent="0.15">
      <c r="A42" s="16"/>
      <c r="B42" s="17"/>
      <c r="C42" s="17"/>
      <c r="D42" s="17"/>
      <c r="E42" s="17"/>
      <c r="F42" s="17"/>
      <c r="G42" s="17"/>
      <c r="H42" s="17"/>
      <c r="I42" s="17"/>
      <c r="J42" s="17"/>
      <c r="K42" s="18"/>
    </row>
    <row r="43" spans="1:12" ht="18.75" x14ac:dyDescent="0.15">
      <c r="A43" s="292" t="s">
        <v>16</v>
      </c>
      <c r="B43" s="293"/>
      <c r="C43" s="293"/>
      <c r="D43" s="293"/>
      <c r="E43" s="293"/>
      <c r="F43" s="293"/>
      <c r="G43" s="293"/>
      <c r="H43" s="293"/>
      <c r="I43" s="293"/>
      <c r="J43" s="293"/>
      <c r="K43" s="294"/>
    </row>
    <row r="44" spans="1:12" ht="18.75" x14ac:dyDescent="0.15">
      <c r="A44" s="19"/>
      <c r="B44" s="17"/>
      <c r="C44" s="17"/>
      <c r="D44" s="17"/>
      <c r="E44" s="17"/>
      <c r="F44" s="17"/>
      <c r="G44" s="17"/>
      <c r="H44" s="17"/>
      <c r="I44" s="17"/>
      <c r="J44" s="17"/>
      <c r="K44" s="18"/>
    </row>
    <row r="45" spans="1:12" x14ac:dyDescent="0.15">
      <c r="A45" s="16"/>
      <c r="B45" s="17"/>
      <c r="C45" s="17"/>
      <c r="D45" s="17"/>
      <c r="E45" s="17"/>
      <c r="F45" s="17"/>
      <c r="G45" s="17"/>
      <c r="H45" s="17"/>
      <c r="I45" s="17"/>
      <c r="J45" s="17"/>
      <c r="K45" s="18"/>
    </row>
    <row r="46" spans="1:12" x14ac:dyDescent="0.15">
      <c r="A46" s="16" t="s">
        <v>36</v>
      </c>
      <c r="B46" s="17"/>
      <c r="C46" s="17"/>
      <c r="D46" s="17"/>
      <c r="E46" s="17"/>
      <c r="F46" s="17"/>
      <c r="G46" s="17"/>
      <c r="H46" s="17"/>
      <c r="I46" s="17"/>
      <c r="J46" s="17"/>
      <c r="K46" s="18"/>
    </row>
    <row r="47" spans="1:12" ht="30" customHeight="1" x14ac:dyDescent="0.15">
      <c r="A47" s="81" t="s">
        <v>17</v>
      </c>
      <c r="B47" s="196" t="str">
        <f>CONCATENATE(基礎情報入力!D4,"　　",基礎情報入力!D5)</f>
        <v>　　</v>
      </c>
      <c r="C47" s="197"/>
      <c r="D47" s="197"/>
      <c r="E47" s="197"/>
      <c r="F47" s="197"/>
      <c r="G47" s="197"/>
      <c r="H47" s="197"/>
      <c r="I47" s="197"/>
      <c r="J47" s="197"/>
      <c r="K47" s="234"/>
    </row>
    <row r="48" spans="1:12" x14ac:dyDescent="0.15">
      <c r="A48" s="16"/>
      <c r="B48" s="17"/>
      <c r="C48" s="17"/>
      <c r="D48" s="17"/>
      <c r="E48" s="17"/>
      <c r="F48" s="17"/>
      <c r="G48" s="17"/>
      <c r="H48" s="17"/>
      <c r="I48" s="17"/>
      <c r="J48" s="17"/>
      <c r="K48" s="18"/>
    </row>
    <row r="49" spans="1:11" x14ac:dyDescent="0.15">
      <c r="A49" s="90" t="s">
        <v>213</v>
      </c>
      <c r="B49" s="17"/>
      <c r="C49" s="17"/>
      <c r="D49" s="17"/>
      <c r="E49" s="17"/>
      <c r="F49" s="17"/>
      <c r="G49" s="17"/>
      <c r="H49" s="17"/>
      <c r="I49" s="17"/>
      <c r="J49" s="17"/>
      <c r="K49" s="18"/>
    </row>
    <row r="50" spans="1:11" ht="30" customHeight="1" x14ac:dyDescent="0.15">
      <c r="A50" s="295"/>
      <c r="B50" s="296"/>
      <c r="C50" s="17" t="s">
        <v>20</v>
      </c>
      <c r="D50" s="17"/>
      <c r="E50" s="17"/>
      <c r="F50" s="17"/>
      <c r="G50" s="17"/>
      <c r="H50" s="17"/>
      <c r="I50" s="17"/>
      <c r="J50" s="17"/>
      <c r="K50" s="18"/>
    </row>
    <row r="51" spans="1:11" x14ac:dyDescent="0.15">
      <c r="A51" s="16"/>
      <c r="B51" s="17"/>
      <c r="C51" s="17"/>
      <c r="D51" s="17"/>
      <c r="E51" s="17"/>
      <c r="F51" s="17"/>
      <c r="G51" s="17"/>
      <c r="H51" s="17"/>
      <c r="I51" s="17"/>
      <c r="J51" s="17"/>
      <c r="K51" s="18"/>
    </row>
    <row r="52" spans="1:11" x14ac:dyDescent="0.15">
      <c r="A52" s="16" t="s">
        <v>18</v>
      </c>
      <c r="B52" s="17"/>
      <c r="C52" s="17"/>
      <c r="D52" s="17"/>
      <c r="E52" s="17"/>
      <c r="F52" s="17"/>
      <c r="G52" s="17"/>
      <c r="H52" s="17"/>
      <c r="I52" s="17"/>
      <c r="J52" s="17"/>
      <c r="K52" s="18"/>
    </row>
    <row r="53" spans="1:11" ht="30" customHeight="1" x14ac:dyDescent="0.15">
      <c r="A53" s="82" t="s">
        <v>19</v>
      </c>
      <c r="B53" s="297">
        <f>基礎情報入力!L19</f>
        <v>0</v>
      </c>
      <c r="C53" s="298"/>
      <c r="D53" s="298"/>
      <c r="E53" s="298"/>
      <c r="F53" s="298"/>
      <c r="G53" s="298"/>
      <c r="H53" s="298"/>
      <c r="I53" s="298"/>
      <c r="J53" s="298"/>
      <c r="K53" s="299"/>
    </row>
    <row r="54" spans="1:11" ht="24.95" customHeight="1" x14ac:dyDescent="0.15">
      <c r="A54" s="203" t="s">
        <v>34</v>
      </c>
      <c r="B54" s="297">
        <f>基礎情報入力!L20</f>
        <v>0</v>
      </c>
      <c r="C54" s="298"/>
      <c r="D54" s="298"/>
      <c r="E54" s="298"/>
      <c r="F54" s="298"/>
      <c r="G54" s="298"/>
      <c r="H54" s="298"/>
      <c r="I54" s="298"/>
      <c r="J54" s="298"/>
      <c r="K54" s="299"/>
    </row>
    <row r="55" spans="1:11" ht="39.950000000000003" customHeight="1" x14ac:dyDescent="0.15">
      <c r="A55" s="300"/>
      <c r="B55" s="301" t="str">
        <f>CONCATENATE(基礎情報入力!L21,基礎情報入力!L22,基礎情報入力!L23)</f>
        <v/>
      </c>
      <c r="C55" s="302"/>
      <c r="D55" s="302"/>
      <c r="E55" s="302"/>
      <c r="F55" s="302"/>
      <c r="G55" s="302"/>
      <c r="H55" s="302"/>
      <c r="I55" s="302"/>
      <c r="J55" s="302"/>
      <c r="K55" s="303"/>
    </row>
    <row r="56" spans="1:11" ht="30" customHeight="1" x14ac:dyDescent="0.15">
      <c r="A56" s="82" t="s">
        <v>21</v>
      </c>
      <c r="B56" s="311" t="str">
        <f>B55</f>
        <v/>
      </c>
      <c r="C56" s="312"/>
      <c r="D56" s="312"/>
      <c r="E56" s="312"/>
      <c r="F56" s="312"/>
      <c r="G56" s="312"/>
      <c r="H56" s="312"/>
      <c r="I56" s="312"/>
      <c r="J56" s="312"/>
      <c r="K56" s="313"/>
    </row>
    <row r="57" spans="1:11" x14ac:dyDescent="0.15">
      <c r="A57" s="16" t="s">
        <v>22</v>
      </c>
      <c r="B57" s="17"/>
      <c r="C57" s="17"/>
      <c r="D57" s="17"/>
      <c r="E57" s="17"/>
      <c r="F57" s="17"/>
      <c r="G57" s="17"/>
      <c r="H57" s="17"/>
      <c r="I57" s="17"/>
      <c r="J57" s="17"/>
      <c r="K57" s="18"/>
    </row>
    <row r="58" spans="1:11" x14ac:dyDescent="0.15">
      <c r="A58" s="16"/>
      <c r="B58" s="17"/>
      <c r="C58" s="17"/>
      <c r="D58" s="17"/>
      <c r="E58" s="17"/>
      <c r="F58" s="17"/>
      <c r="G58" s="17"/>
      <c r="H58" s="17"/>
      <c r="I58" s="17"/>
      <c r="J58" s="17"/>
      <c r="K58" s="18"/>
    </row>
    <row r="59" spans="1:11" ht="39.950000000000003" customHeight="1" x14ac:dyDescent="0.15">
      <c r="A59" s="82" t="s">
        <v>23</v>
      </c>
      <c r="B59" s="314"/>
      <c r="C59" s="315"/>
      <c r="D59" s="315"/>
      <c r="E59" s="315"/>
      <c r="F59" s="315"/>
      <c r="G59" s="315"/>
      <c r="H59" s="315"/>
      <c r="I59" s="315"/>
      <c r="J59" s="315"/>
      <c r="K59" s="316"/>
    </row>
    <row r="60" spans="1:11" ht="30" customHeight="1" x14ac:dyDescent="0.15">
      <c r="A60" s="8" t="s">
        <v>24</v>
      </c>
      <c r="B60" s="317" t="s">
        <v>37</v>
      </c>
      <c r="C60" s="318"/>
      <c r="D60" s="318"/>
      <c r="E60" s="318"/>
      <c r="F60" s="84" t="s">
        <v>40</v>
      </c>
      <c r="G60" s="83"/>
      <c r="H60" s="84" t="s">
        <v>38</v>
      </c>
      <c r="I60" s="83"/>
      <c r="J60" s="10" t="s">
        <v>39</v>
      </c>
      <c r="K60" s="11"/>
    </row>
    <row r="61" spans="1:11" ht="30" customHeight="1" x14ac:dyDescent="0.15">
      <c r="A61" s="8" t="s">
        <v>25</v>
      </c>
      <c r="B61" s="319">
        <f>基礎情報入力!L24</f>
        <v>0</v>
      </c>
      <c r="C61" s="320"/>
      <c r="D61" s="9" t="s">
        <v>26</v>
      </c>
      <c r="E61" s="9"/>
      <c r="F61" s="9"/>
      <c r="G61" s="9"/>
      <c r="H61" s="9"/>
      <c r="I61" s="9"/>
      <c r="J61" s="9"/>
      <c r="K61" s="6"/>
    </row>
    <row r="62" spans="1:11" ht="30" customHeight="1" x14ac:dyDescent="0.15">
      <c r="A62" s="81" t="s">
        <v>35</v>
      </c>
      <c r="B62" s="290" t="s">
        <v>44</v>
      </c>
      <c r="C62" s="321"/>
      <c r="D62" s="9" t="s">
        <v>27</v>
      </c>
      <c r="E62" s="9"/>
      <c r="F62" s="9"/>
      <c r="G62" s="9"/>
      <c r="H62" s="9"/>
      <c r="I62" s="9"/>
      <c r="J62" s="9"/>
      <c r="K62" s="6"/>
    </row>
    <row r="63" spans="1:11" x14ac:dyDescent="0.15">
      <c r="A63" s="16"/>
      <c r="B63" s="17"/>
      <c r="C63" s="17"/>
      <c r="D63" s="17"/>
      <c r="E63" s="17"/>
      <c r="F63" s="17"/>
      <c r="G63" s="17"/>
      <c r="H63" s="17"/>
      <c r="I63" s="17"/>
      <c r="J63" s="17"/>
      <c r="K63" s="18"/>
    </row>
    <row r="64" spans="1:11" x14ac:dyDescent="0.15">
      <c r="A64" s="16" t="s">
        <v>28</v>
      </c>
      <c r="B64" s="17"/>
      <c r="C64" s="17"/>
      <c r="D64" s="17"/>
      <c r="E64" s="17"/>
      <c r="F64" s="17"/>
      <c r="G64" s="17"/>
      <c r="H64" s="17"/>
      <c r="I64" s="17"/>
      <c r="J64" s="17"/>
      <c r="K64" s="18"/>
    </row>
    <row r="65" spans="1:12" ht="20.100000000000001" customHeight="1" x14ac:dyDescent="0.15">
      <c r="A65" s="235" t="s">
        <v>29</v>
      </c>
      <c r="B65" s="235"/>
      <c r="C65" s="235"/>
      <c r="D65" s="235"/>
      <c r="E65" s="235" t="s">
        <v>42</v>
      </c>
      <c r="F65" s="235"/>
      <c r="G65" s="235"/>
      <c r="H65" s="235"/>
      <c r="I65" s="235" t="s">
        <v>43</v>
      </c>
      <c r="J65" s="235"/>
      <c r="K65" s="235"/>
    </row>
    <row r="66" spans="1:12" ht="30" customHeight="1" x14ac:dyDescent="0.15">
      <c r="A66" s="205" t="s">
        <v>162</v>
      </c>
      <c r="B66" s="304"/>
      <c r="C66" s="304"/>
      <c r="D66" s="305"/>
      <c r="E66" s="306">
        <f>'様式3-1-2（設計・要緊急安全確認）'!D10</f>
        <v>0</v>
      </c>
      <c r="F66" s="307"/>
      <c r="G66" s="308"/>
      <c r="H66" s="12" t="s">
        <v>41</v>
      </c>
      <c r="I66" s="309"/>
      <c r="J66" s="309"/>
      <c r="K66" s="309"/>
    </row>
    <row r="67" spans="1:12" ht="30" hidden="1" customHeight="1" x14ac:dyDescent="0.15">
      <c r="A67" s="310"/>
      <c r="B67" s="310"/>
      <c r="C67" s="310"/>
      <c r="D67" s="310"/>
      <c r="E67" s="306"/>
      <c r="F67" s="307"/>
      <c r="G67" s="308"/>
      <c r="H67" s="12"/>
      <c r="I67" s="309"/>
      <c r="J67" s="309"/>
      <c r="K67" s="309"/>
    </row>
    <row r="68" spans="1:12" ht="30" hidden="1" customHeight="1" x14ac:dyDescent="0.15">
      <c r="A68" s="310"/>
      <c r="B68" s="310"/>
      <c r="C68" s="310"/>
      <c r="D68" s="310"/>
      <c r="E68" s="306"/>
      <c r="F68" s="307"/>
      <c r="G68" s="308"/>
      <c r="H68" s="12"/>
      <c r="I68" s="309"/>
      <c r="J68" s="309"/>
      <c r="K68" s="309"/>
    </row>
    <row r="69" spans="1:12" ht="30" customHeight="1" x14ac:dyDescent="0.15">
      <c r="A69" s="310" t="s">
        <v>163</v>
      </c>
      <c r="B69" s="310"/>
      <c r="C69" s="310"/>
      <c r="D69" s="310"/>
      <c r="E69" s="306" t="str">
        <f>'様式3-1-2（設計・要緊急安全確認）'!V10</f>
        <v/>
      </c>
      <c r="F69" s="307"/>
      <c r="G69" s="308"/>
      <c r="H69" s="12" t="s">
        <v>41</v>
      </c>
      <c r="I69" s="309"/>
      <c r="J69" s="309"/>
      <c r="K69" s="309"/>
    </row>
    <row r="70" spans="1:12" x14ac:dyDescent="0.15">
      <c r="A70" s="16" t="s">
        <v>33</v>
      </c>
      <c r="B70" s="17"/>
      <c r="C70" s="17"/>
      <c r="D70" s="17"/>
      <c r="E70" s="17"/>
      <c r="F70" s="17"/>
      <c r="G70" s="17"/>
      <c r="H70" s="17"/>
      <c r="I70" s="17"/>
      <c r="J70" s="17"/>
      <c r="K70" s="18"/>
    </row>
    <row r="71" spans="1:12" x14ac:dyDescent="0.15">
      <c r="A71" s="16"/>
      <c r="B71" s="17"/>
      <c r="C71" s="17"/>
      <c r="D71" s="17"/>
      <c r="E71" s="17"/>
      <c r="F71" s="17"/>
      <c r="G71" s="17"/>
      <c r="H71" s="17"/>
      <c r="I71" s="17"/>
      <c r="J71" s="17"/>
      <c r="K71" s="18"/>
    </row>
    <row r="72" spans="1:12" hidden="1" x14ac:dyDescent="0.15">
      <c r="A72" s="16"/>
      <c r="B72" s="17"/>
      <c r="C72" s="17"/>
      <c r="D72" s="17"/>
      <c r="E72" s="17"/>
      <c r="F72" s="17"/>
      <c r="G72" s="17"/>
      <c r="H72" s="17"/>
      <c r="I72" s="17"/>
      <c r="J72" s="17"/>
      <c r="K72" s="18"/>
    </row>
    <row r="73" spans="1:12" ht="20.100000000000001" hidden="1" customHeight="1" x14ac:dyDescent="0.15">
      <c r="A73" s="322"/>
      <c r="B73" s="323"/>
      <c r="C73" s="323"/>
      <c r="D73" s="323"/>
      <c r="E73" s="324"/>
      <c r="F73" s="324"/>
      <c r="G73" s="324"/>
      <c r="H73" s="324"/>
      <c r="I73" s="324"/>
      <c r="J73" s="324"/>
      <c r="K73" s="18"/>
    </row>
    <row r="74" spans="1:12" ht="20.100000000000001" hidden="1" customHeight="1" x14ac:dyDescent="0.15">
      <c r="A74" s="322"/>
      <c r="B74" s="323"/>
      <c r="C74" s="323"/>
      <c r="D74" s="323"/>
      <c r="E74" s="324"/>
      <c r="F74" s="324"/>
      <c r="G74" s="324"/>
      <c r="H74" s="324"/>
      <c r="I74" s="324"/>
      <c r="J74" s="324"/>
      <c r="K74" s="18"/>
    </row>
    <row r="75" spans="1:12" ht="39.950000000000003" hidden="1" customHeight="1" x14ac:dyDescent="0.15">
      <c r="A75" s="325"/>
      <c r="B75" s="326"/>
      <c r="C75" s="326"/>
      <c r="D75" s="326"/>
      <c r="E75" s="324"/>
      <c r="F75" s="324"/>
      <c r="G75" s="324"/>
      <c r="H75" s="324"/>
      <c r="I75" s="324"/>
      <c r="J75" s="324"/>
      <c r="K75" s="18"/>
    </row>
    <row r="76" spans="1:12" s="125" customFormat="1" x14ac:dyDescent="0.15">
      <c r="A76" s="90" t="s">
        <v>345</v>
      </c>
      <c r="B76" s="91"/>
      <c r="C76" s="91"/>
      <c r="D76" s="91"/>
      <c r="E76" s="91"/>
      <c r="F76" s="91"/>
      <c r="G76" s="91"/>
      <c r="H76" s="91"/>
      <c r="I76" s="91"/>
      <c r="J76" s="91"/>
      <c r="K76" s="126"/>
    </row>
    <row r="77" spans="1:12" s="125" customFormat="1" ht="30" customHeight="1" x14ac:dyDescent="0.15">
      <c r="A77" s="166" t="s">
        <v>346</v>
      </c>
      <c r="B77" s="245" t="s">
        <v>369</v>
      </c>
      <c r="C77" s="246"/>
      <c r="D77" s="247"/>
      <c r="E77" s="17" t="s">
        <v>54</v>
      </c>
      <c r="F77" s="91"/>
      <c r="G77" s="91"/>
      <c r="H77" s="91"/>
      <c r="I77" s="91"/>
      <c r="J77" s="91"/>
      <c r="K77" s="126"/>
      <c r="L77" s="169"/>
    </row>
    <row r="78" spans="1:12" s="125" customFormat="1" ht="30" customHeight="1" x14ac:dyDescent="0.15">
      <c r="A78" s="166" t="s">
        <v>347</v>
      </c>
      <c r="B78" s="248" t="s">
        <v>370</v>
      </c>
      <c r="C78" s="249"/>
      <c r="D78" s="91" t="s">
        <v>54</v>
      </c>
      <c r="E78" s="17"/>
      <c r="F78" s="91"/>
      <c r="G78" s="91"/>
      <c r="H78" s="91"/>
      <c r="I78" s="91"/>
      <c r="J78" s="91"/>
      <c r="K78" s="126"/>
    </row>
    <row r="79" spans="1:12" x14ac:dyDescent="0.15">
      <c r="A79" s="20"/>
      <c r="B79" s="21"/>
      <c r="C79" s="21"/>
      <c r="D79" s="21"/>
      <c r="E79" s="21"/>
      <c r="F79" s="21"/>
      <c r="G79" s="21"/>
      <c r="H79" s="21"/>
      <c r="I79" s="21"/>
      <c r="J79" s="21"/>
      <c r="K79" s="22"/>
    </row>
    <row r="81" spans="1:11" x14ac:dyDescent="0.15">
      <c r="A81" s="13" t="s">
        <v>161</v>
      </c>
      <c r="B81" s="14"/>
      <c r="C81" s="14"/>
      <c r="D81" s="14"/>
      <c r="E81" s="14"/>
      <c r="F81" s="14"/>
      <c r="G81" s="14"/>
      <c r="H81" s="14"/>
      <c r="I81" s="14"/>
      <c r="J81" s="14"/>
      <c r="K81" s="15"/>
    </row>
    <row r="82" spans="1:11" x14ac:dyDescent="0.15">
      <c r="A82" s="16"/>
      <c r="B82" s="17"/>
      <c r="C82" s="17"/>
      <c r="D82" s="17"/>
      <c r="E82" s="17"/>
      <c r="F82" s="17"/>
      <c r="G82" s="17"/>
      <c r="H82" s="17"/>
      <c r="I82" s="17"/>
      <c r="J82" s="17"/>
      <c r="K82" s="18"/>
    </row>
    <row r="83" spans="1:11" x14ac:dyDescent="0.15">
      <c r="A83" s="16"/>
      <c r="B83" s="17"/>
      <c r="C83" s="17"/>
      <c r="D83" s="17"/>
      <c r="E83" s="17"/>
      <c r="F83" s="17"/>
      <c r="G83" s="17"/>
      <c r="H83" s="17"/>
      <c r="I83" s="17"/>
      <c r="J83" s="17"/>
      <c r="K83" s="18"/>
    </row>
    <row r="84" spans="1:11" x14ac:dyDescent="0.15">
      <c r="A84" s="16"/>
      <c r="B84" s="17"/>
      <c r="C84" s="17"/>
      <c r="D84" s="17"/>
      <c r="E84" s="17"/>
      <c r="F84" s="17"/>
      <c r="G84" s="17"/>
      <c r="H84" s="17"/>
      <c r="I84" s="17"/>
      <c r="J84" s="17"/>
      <c r="K84" s="18"/>
    </row>
    <row r="85" spans="1:11" ht="18.75" x14ac:dyDescent="0.15">
      <c r="A85" s="292" t="s">
        <v>16</v>
      </c>
      <c r="B85" s="293"/>
      <c r="C85" s="293"/>
      <c r="D85" s="293"/>
      <c r="E85" s="293"/>
      <c r="F85" s="293"/>
      <c r="G85" s="293"/>
      <c r="H85" s="293"/>
      <c r="I85" s="293"/>
      <c r="J85" s="293"/>
      <c r="K85" s="294"/>
    </row>
    <row r="86" spans="1:11" ht="18.75" x14ac:dyDescent="0.15">
      <c r="A86" s="19"/>
      <c r="B86" s="17"/>
      <c r="C86" s="17"/>
      <c r="D86" s="17"/>
      <c r="E86" s="17"/>
      <c r="F86" s="17"/>
      <c r="G86" s="17"/>
      <c r="H86" s="17"/>
      <c r="I86" s="17"/>
      <c r="J86" s="17"/>
      <c r="K86" s="18"/>
    </row>
    <row r="87" spans="1:11" x14ac:dyDescent="0.15">
      <c r="A87" s="16"/>
      <c r="B87" s="17"/>
      <c r="C87" s="17"/>
      <c r="D87" s="17"/>
      <c r="E87" s="17"/>
      <c r="F87" s="17"/>
      <c r="G87" s="17"/>
      <c r="H87" s="17"/>
      <c r="I87" s="17"/>
      <c r="J87" s="17"/>
      <c r="K87" s="18"/>
    </row>
    <row r="88" spans="1:11" x14ac:dyDescent="0.15">
      <c r="A88" s="16" t="s">
        <v>36</v>
      </c>
      <c r="B88" s="17"/>
      <c r="C88" s="17"/>
      <c r="D88" s="17"/>
      <c r="E88" s="17"/>
      <c r="F88" s="17"/>
      <c r="G88" s="17"/>
      <c r="H88" s="17"/>
      <c r="I88" s="17"/>
      <c r="J88" s="17"/>
      <c r="K88" s="18"/>
    </row>
    <row r="89" spans="1:11" ht="30" customHeight="1" x14ac:dyDescent="0.15">
      <c r="A89" s="81" t="s">
        <v>17</v>
      </c>
      <c r="B89" s="196" t="str">
        <f>CONCATENATE(基礎情報入力!D4,"　　",基礎情報入力!D5)</f>
        <v>　　</v>
      </c>
      <c r="C89" s="197"/>
      <c r="D89" s="197"/>
      <c r="E89" s="197"/>
      <c r="F89" s="197"/>
      <c r="G89" s="197"/>
      <c r="H89" s="197"/>
      <c r="I89" s="197"/>
      <c r="J89" s="197"/>
      <c r="K89" s="234"/>
    </row>
    <row r="90" spans="1:11" x14ac:dyDescent="0.15">
      <c r="A90" s="16"/>
      <c r="B90" s="17"/>
      <c r="C90" s="17"/>
      <c r="D90" s="17"/>
      <c r="E90" s="17"/>
      <c r="F90" s="17"/>
      <c r="G90" s="17"/>
      <c r="H90" s="17"/>
      <c r="I90" s="17"/>
      <c r="J90" s="17"/>
      <c r="K90" s="18"/>
    </row>
    <row r="91" spans="1:11" x14ac:dyDescent="0.15">
      <c r="A91" s="90" t="s">
        <v>213</v>
      </c>
      <c r="B91" s="17"/>
      <c r="C91" s="17"/>
      <c r="D91" s="17"/>
      <c r="E91" s="17"/>
      <c r="F91" s="17"/>
      <c r="G91" s="17"/>
      <c r="H91" s="17"/>
      <c r="I91" s="17"/>
      <c r="J91" s="17"/>
      <c r="K91" s="18"/>
    </row>
    <row r="92" spans="1:11" ht="30" customHeight="1" x14ac:dyDescent="0.15">
      <c r="A92" s="295"/>
      <c r="B92" s="296"/>
      <c r="C92" s="17" t="s">
        <v>20</v>
      </c>
      <c r="D92" s="17"/>
      <c r="E92" s="17"/>
      <c r="F92" s="17"/>
      <c r="G92" s="17"/>
      <c r="H92" s="17"/>
      <c r="I92" s="17"/>
      <c r="J92" s="17"/>
      <c r="K92" s="18"/>
    </row>
    <row r="93" spans="1:11" x14ac:dyDescent="0.15">
      <c r="A93" s="16"/>
      <c r="B93" s="17"/>
      <c r="C93" s="17"/>
      <c r="D93" s="17"/>
      <c r="E93" s="17"/>
      <c r="F93" s="17"/>
      <c r="G93" s="17"/>
      <c r="H93" s="17"/>
      <c r="I93" s="17"/>
      <c r="J93" s="17"/>
      <c r="K93" s="18"/>
    </row>
    <row r="94" spans="1:11" x14ac:dyDescent="0.15">
      <c r="A94" s="16" t="s">
        <v>18</v>
      </c>
      <c r="B94" s="17"/>
      <c r="C94" s="17"/>
      <c r="D94" s="17"/>
      <c r="E94" s="17"/>
      <c r="F94" s="17"/>
      <c r="G94" s="17"/>
      <c r="H94" s="17"/>
      <c r="I94" s="17"/>
      <c r="J94" s="17"/>
      <c r="K94" s="18"/>
    </row>
    <row r="95" spans="1:11" ht="30" customHeight="1" x14ac:dyDescent="0.15">
      <c r="A95" s="82" t="s">
        <v>19</v>
      </c>
      <c r="B95" s="297">
        <f>基礎情報入力!L28</f>
        <v>0</v>
      </c>
      <c r="C95" s="298"/>
      <c r="D95" s="298"/>
      <c r="E95" s="298"/>
      <c r="F95" s="298"/>
      <c r="G95" s="298"/>
      <c r="H95" s="298"/>
      <c r="I95" s="298"/>
      <c r="J95" s="298"/>
      <c r="K95" s="299"/>
    </row>
    <row r="96" spans="1:11" ht="24.95" customHeight="1" x14ac:dyDescent="0.15">
      <c r="A96" s="203" t="s">
        <v>34</v>
      </c>
      <c r="B96" s="297">
        <f>基礎情報入力!L29</f>
        <v>0</v>
      </c>
      <c r="C96" s="298"/>
      <c r="D96" s="298"/>
      <c r="E96" s="298"/>
      <c r="F96" s="298"/>
      <c r="G96" s="298"/>
      <c r="H96" s="298"/>
      <c r="I96" s="298"/>
      <c r="J96" s="298"/>
      <c r="K96" s="299"/>
    </row>
    <row r="97" spans="1:11" ht="39.950000000000003" customHeight="1" x14ac:dyDescent="0.15">
      <c r="A97" s="300"/>
      <c r="B97" s="301" t="str">
        <f>CONCATENATE(基礎情報入力!L30,基礎情報入力!L31,基礎情報入力!L32)</f>
        <v/>
      </c>
      <c r="C97" s="302"/>
      <c r="D97" s="302"/>
      <c r="E97" s="302"/>
      <c r="F97" s="302"/>
      <c r="G97" s="302"/>
      <c r="H97" s="302"/>
      <c r="I97" s="302"/>
      <c r="J97" s="302"/>
      <c r="K97" s="303"/>
    </row>
    <row r="98" spans="1:11" ht="30" customHeight="1" x14ac:dyDescent="0.15">
      <c r="A98" s="82" t="s">
        <v>21</v>
      </c>
      <c r="B98" s="311" t="str">
        <f>B97</f>
        <v/>
      </c>
      <c r="C98" s="312"/>
      <c r="D98" s="312"/>
      <c r="E98" s="312"/>
      <c r="F98" s="312"/>
      <c r="G98" s="312"/>
      <c r="H98" s="312"/>
      <c r="I98" s="312"/>
      <c r="J98" s="312"/>
      <c r="K98" s="313"/>
    </row>
    <row r="99" spans="1:11" x14ac:dyDescent="0.15">
      <c r="A99" s="16" t="s">
        <v>22</v>
      </c>
      <c r="B99" s="17"/>
      <c r="C99" s="17"/>
      <c r="D99" s="17"/>
      <c r="E99" s="17"/>
      <c r="F99" s="17"/>
      <c r="G99" s="17"/>
      <c r="H99" s="17"/>
      <c r="I99" s="17"/>
      <c r="J99" s="17"/>
      <c r="K99" s="18"/>
    </row>
    <row r="100" spans="1:11" x14ac:dyDescent="0.15">
      <c r="A100" s="16"/>
      <c r="B100" s="17"/>
      <c r="C100" s="17"/>
      <c r="D100" s="17"/>
      <c r="E100" s="17"/>
      <c r="F100" s="17"/>
      <c r="G100" s="17"/>
      <c r="H100" s="17"/>
      <c r="I100" s="17"/>
      <c r="J100" s="17"/>
      <c r="K100" s="18"/>
    </row>
    <row r="101" spans="1:11" ht="39.950000000000003" customHeight="1" x14ac:dyDescent="0.15">
      <c r="A101" s="82" t="s">
        <v>23</v>
      </c>
      <c r="B101" s="314"/>
      <c r="C101" s="315"/>
      <c r="D101" s="315"/>
      <c r="E101" s="315"/>
      <c r="F101" s="315"/>
      <c r="G101" s="315"/>
      <c r="H101" s="315"/>
      <c r="I101" s="315"/>
      <c r="J101" s="315"/>
      <c r="K101" s="316"/>
    </row>
    <row r="102" spans="1:11" ht="30" customHeight="1" x14ac:dyDescent="0.15">
      <c r="A102" s="8" t="s">
        <v>24</v>
      </c>
      <c r="B102" s="317" t="s">
        <v>37</v>
      </c>
      <c r="C102" s="318"/>
      <c r="D102" s="318"/>
      <c r="E102" s="318"/>
      <c r="F102" s="84" t="s">
        <v>40</v>
      </c>
      <c r="G102" s="83"/>
      <c r="H102" s="84" t="s">
        <v>38</v>
      </c>
      <c r="I102" s="83"/>
      <c r="J102" s="10" t="s">
        <v>39</v>
      </c>
      <c r="K102" s="11"/>
    </row>
    <row r="103" spans="1:11" ht="30" customHeight="1" x14ac:dyDescent="0.15">
      <c r="A103" s="8" t="s">
        <v>25</v>
      </c>
      <c r="B103" s="319">
        <f>基礎情報入力!L33</f>
        <v>0</v>
      </c>
      <c r="C103" s="320"/>
      <c r="D103" s="9" t="s">
        <v>26</v>
      </c>
      <c r="E103" s="9"/>
      <c r="F103" s="9"/>
      <c r="G103" s="9"/>
      <c r="H103" s="9"/>
      <c r="I103" s="9"/>
      <c r="J103" s="9"/>
      <c r="K103" s="6"/>
    </row>
    <row r="104" spans="1:11" ht="30" customHeight="1" x14ac:dyDescent="0.15">
      <c r="A104" s="81" t="s">
        <v>35</v>
      </c>
      <c r="B104" s="290" t="s">
        <v>44</v>
      </c>
      <c r="C104" s="321"/>
      <c r="D104" s="9" t="s">
        <v>27</v>
      </c>
      <c r="E104" s="9"/>
      <c r="F104" s="9"/>
      <c r="G104" s="9"/>
      <c r="H104" s="9"/>
      <c r="I104" s="9"/>
      <c r="J104" s="9"/>
      <c r="K104" s="6"/>
    </row>
    <row r="105" spans="1:11" x14ac:dyDescent="0.15">
      <c r="A105" s="16"/>
      <c r="B105" s="17"/>
      <c r="C105" s="17"/>
      <c r="D105" s="17"/>
      <c r="E105" s="17"/>
      <c r="F105" s="17"/>
      <c r="G105" s="17"/>
      <c r="H105" s="17"/>
      <c r="I105" s="17"/>
      <c r="J105" s="17"/>
      <c r="K105" s="18"/>
    </row>
    <row r="106" spans="1:11" x14ac:dyDescent="0.15">
      <c r="A106" s="16" t="s">
        <v>28</v>
      </c>
      <c r="B106" s="17"/>
      <c r="C106" s="17"/>
      <c r="D106" s="17"/>
      <c r="E106" s="17"/>
      <c r="F106" s="17"/>
      <c r="G106" s="17"/>
      <c r="H106" s="17"/>
      <c r="I106" s="17"/>
      <c r="J106" s="17"/>
      <c r="K106" s="18"/>
    </row>
    <row r="107" spans="1:11" ht="20.100000000000001" customHeight="1" x14ac:dyDescent="0.15">
      <c r="A107" s="235" t="s">
        <v>29</v>
      </c>
      <c r="B107" s="235"/>
      <c r="C107" s="235"/>
      <c r="D107" s="235"/>
      <c r="E107" s="235" t="s">
        <v>42</v>
      </c>
      <c r="F107" s="235"/>
      <c r="G107" s="235"/>
      <c r="H107" s="235"/>
      <c r="I107" s="235" t="s">
        <v>43</v>
      </c>
      <c r="J107" s="235"/>
      <c r="K107" s="235"/>
    </row>
    <row r="108" spans="1:11" ht="30" customHeight="1" x14ac:dyDescent="0.15">
      <c r="A108" s="205" t="s">
        <v>162</v>
      </c>
      <c r="B108" s="304"/>
      <c r="C108" s="304"/>
      <c r="D108" s="305"/>
      <c r="E108" s="306">
        <f>'様式3-1-2（設計・要緊急安全確認）'!D12</f>
        <v>0</v>
      </c>
      <c r="F108" s="307"/>
      <c r="G108" s="308"/>
      <c r="H108" s="12" t="s">
        <v>41</v>
      </c>
      <c r="I108" s="309"/>
      <c r="J108" s="309"/>
      <c r="K108" s="309"/>
    </row>
    <row r="109" spans="1:11" ht="30" hidden="1" customHeight="1" x14ac:dyDescent="0.15">
      <c r="A109" s="310"/>
      <c r="B109" s="310"/>
      <c r="C109" s="310"/>
      <c r="D109" s="310"/>
      <c r="E109" s="306"/>
      <c r="F109" s="307"/>
      <c r="G109" s="308"/>
      <c r="H109" s="12"/>
      <c r="I109" s="309"/>
      <c r="J109" s="309"/>
      <c r="K109" s="309"/>
    </row>
    <row r="110" spans="1:11" ht="30" hidden="1" customHeight="1" x14ac:dyDescent="0.15">
      <c r="A110" s="310"/>
      <c r="B110" s="310"/>
      <c r="C110" s="310"/>
      <c r="D110" s="310"/>
      <c r="E110" s="306"/>
      <c r="F110" s="307"/>
      <c r="G110" s="308"/>
      <c r="H110" s="12"/>
      <c r="I110" s="309"/>
      <c r="J110" s="309"/>
      <c r="K110" s="309"/>
    </row>
    <row r="111" spans="1:11" ht="30" customHeight="1" x14ac:dyDescent="0.15">
      <c r="A111" s="310" t="s">
        <v>163</v>
      </c>
      <c r="B111" s="310"/>
      <c r="C111" s="310"/>
      <c r="D111" s="310"/>
      <c r="E111" s="306" t="str">
        <f>'様式3-1-2（設計・要緊急安全確認）'!V12</f>
        <v/>
      </c>
      <c r="F111" s="307"/>
      <c r="G111" s="308"/>
      <c r="H111" s="12" t="s">
        <v>41</v>
      </c>
      <c r="I111" s="309"/>
      <c r="J111" s="309"/>
      <c r="K111" s="309"/>
    </row>
    <row r="112" spans="1:11" x14ac:dyDescent="0.15">
      <c r="A112" s="16" t="s">
        <v>33</v>
      </c>
      <c r="B112" s="17"/>
      <c r="C112" s="17"/>
      <c r="D112" s="17"/>
      <c r="E112" s="17"/>
      <c r="F112" s="17"/>
      <c r="G112" s="17"/>
      <c r="H112" s="17"/>
      <c r="I112" s="17"/>
      <c r="J112" s="17"/>
      <c r="K112" s="18"/>
    </row>
    <row r="113" spans="1:12" x14ac:dyDescent="0.15">
      <c r="A113" s="16"/>
      <c r="B113" s="17"/>
      <c r="C113" s="17"/>
      <c r="D113" s="17"/>
      <c r="E113" s="17"/>
      <c r="F113" s="17"/>
      <c r="G113" s="17"/>
      <c r="H113" s="17"/>
      <c r="I113" s="17"/>
      <c r="J113" s="17"/>
      <c r="K113" s="18"/>
    </row>
    <row r="114" spans="1:12" hidden="1" x14ac:dyDescent="0.15">
      <c r="A114" s="16"/>
      <c r="B114" s="17"/>
      <c r="C114" s="17"/>
      <c r="D114" s="17"/>
      <c r="E114" s="17"/>
      <c r="F114" s="17"/>
      <c r="G114" s="17"/>
      <c r="H114" s="17"/>
      <c r="I114" s="17"/>
      <c r="J114" s="17"/>
      <c r="K114" s="18"/>
    </row>
    <row r="115" spans="1:12" ht="20.100000000000001" hidden="1" customHeight="1" x14ac:dyDescent="0.15">
      <c r="A115" s="322"/>
      <c r="B115" s="323"/>
      <c r="C115" s="323"/>
      <c r="D115" s="323"/>
      <c r="E115" s="324"/>
      <c r="F115" s="324"/>
      <c r="G115" s="324"/>
      <c r="H115" s="324"/>
      <c r="I115" s="324"/>
      <c r="J115" s="324"/>
      <c r="K115" s="18"/>
    </row>
    <row r="116" spans="1:12" ht="20.100000000000001" hidden="1" customHeight="1" x14ac:dyDescent="0.15">
      <c r="A116" s="322"/>
      <c r="B116" s="323"/>
      <c r="C116" s="323"/>
      <c r="D116" s="323"/>
      <c r="E116" s="324"/>
      <c r="F116" s="324"/>
      <c r="G116" s="324"/>
      <c r="H116" s="324"/>
      <c r="I116" s="324"/>
      <c r="J116" s="324"/>
      <c r="K116" s="18"/>
    </row>
    <row r="117" spans="1:12" ht="39.950000000000003" hidden="1" customHeight="1" x14ac:dyDescent="0.15">
      <c r="A117" s="325"/>
      <c r="B117" s="326"/>
      <c r="C117" s="326"/>
      <c r="D117" s="326"/>
      <c r="E117" s="324"/>
      <c r="F117" s="324"/>
      <c r="G117" s="324"/>
      <c r="H117" s="324"/>
      <c r="I117" s="324"/>
      <c r="J117" s="324"/>
      <c r="K117" s="18"/>
    </row>
    <row r="118" spans="1:12" s="125" customFormat="1" x14ac:dyDescent="0.15">
      <c r="A118" s="90" t="s">
        <v>345</v>
      </c>
      <c r="B118" s="91"/>
      <c r="C118" s="91"/>
      <c r="D118" s="91"/>
      <c r="E118" s="91"/>
      <c r="F118" s="91"/>
      <c r="G118" s="91"/>
      <c r="H118" s="91"/>
      <c r="I118" s="91"/>
      <c r="J118" s="91"/>
      <c r="K118" s="126"/>
    </row>
    <row r="119" spans="1:12" s="125" customFormat="1" ht="30" customHeight="1" x14ac:dyDescent="0.15">
      <c r="A119" s="166" t="s">
        <v>346</v>
      </c>
      <c r="B119" s="245" t="s">
        <v>369</v>
      </c>
      <c r="C119" s="246"/>
      <c r="D119" s="247"/>
      <c r="E119" s="17" t="s">
        <v>54</v>
      </c>
      <c r="F119" s="91"/>
      <c r="G119" s="91"/>
      <c r="H119" s="91"/>
      <c r="I119" s="91"/>
      <c r="J119" s="91"/>
      <c r="K119" s="126"/>
      <c r="L119" s="169"/>
    </row>
    <row r="120" spans="1:12" s="125" customFormat="1" ht="30" customHeight="1" x14ac:dyDescent="0.15">
      <c r="A120" s="166" t="s">
        <v>347</v>
      </c>
      <c r="B120" s="248" t="s">
        <v>370</v>
      </c>
      <c r="C120" s="249"/>
      <c r="D120" s="91" t="s">
        <v>54</v>
      </c>
      <c r="E120" s="17"/>
      <c r="F120" s="91"/>
      <c r="G120" s="91"/>
      <c r="H120" s="91"/>
      <c r="I120" s="91"/>
      <c r="J120" s="91"/>
      <c r="K120" s="126"/>
    </row>
    <row r="121" spans="1:12" x14ac:dyDescent="0.15">
      <c r="A121" s="20"/>
      <c r="B121" s="21"/>
      <c r="C121" s="21"/>
      <c r="D121" s="21"/>
      <c r="E121" s="21"/>
      <c r="F121" s="21"/>
      <c r="G121" s="21"/>
      <c r="H121" s="21"/>
      <c r="I121" s="21"/>
      <c r="J121" s="21"/>
      <c r="K121" s="22"/>
    </row>
    <row r="123" spans="1:12" x14ac:dyDescent="0.15">
      <c r="A123" s="13" t="s">
        <v>161</v>
      </c>
      <c r="B123" s="14"/>
      <c r="C123" s="14"/>
      <c r="D123" s="14"/>
      <c r="E123" s="14"/>
      <c r="F123" s="14"/>
      <c r="G123" s="14"/>
      <c r="H123" s="14"/>
      <c r="I123" s="14"/>
      <c r="J123" s="14"/>
      <c r="K123" s="15"/>
    </row>
    <row r="124" spans="1:12" x14ac:dyDescent="0.15">
      <c r="A124" s="16"/>
      <c r="B124" s="17"/>
      <c r="C124" s="17"/>
      <c r="D124" s="17"/>
      <c r="E124" s="17"/>
      <c r="F124" s="17"/>
      <c r="G124" s="17"/>
      <c r="H124" s="17"/>
      <c r="I124" s="17"/>
      <c r="J124" s="17"/>
      <c r="K124" s="18"/>
    </row>
    <row r="125" spans="1:12" x14ac:dyDescent="0.15">
      <c r="A125" s="16"/>
      <c r="B125" s="17"/>
      <c r="C125" s="17"/>
      <c r="D125" s="17"/>
      <c r="E125" s="17"/>
      <c r="F125" s="17"/>
      <c r="G125" s="17"/>
      <c r="H125" s="17"/>
      <c r="I125" s="17"/>
      <c r="J125" s="17"/>
      <c r="K125" s="18"/>
    </row>
    <row r="126" spans="1:12" x14ac:dyDescent="0.15">
      <c r="A126" s="16"/>
      <c r="B126" s="17"/>
      <c r="C126" s="17"/>
      <c r="D126" s="17"/>
      <c r="E126" s="17"/>
      <c r="F126" s="17"/>
      <c r="G126" s="17"/>
      <c r="H126" s="17"/>
      <c r="I126" s="17"/>
      <c r="J126" s="17"/>
      <c r="K126" s="18"/>
    </row>
    <row r="127" spans="1:12" ht="18.75" x14ac:dyDescent="0.15">
      <c r="A127" s="292" t="s">
        <v>16</v>
      </c>
      <c r="B127" s="293"/>
      <c r="C127" s="293"/>
      <c r="D127" s="293"/>
      <c r="E127" s="293"/>
      <c r="F127" s="293"/>
      <c r="G127" s="293"/>
      <c r="H127" s="293"/>
      <c r="I127" s="293"/>
      <c r="J127" s="293"/>
      <c r="K127" s="294"/>
    </row>
    <row r="128" spans="1:12" ht="18.75" x14ac:dyDescent="0.15">
      <c r="A128" s="19"/>
      <c r="B128" s="17"/>
      <c r="C128" s="17"/>
      <c r="D128" s="17"/>
      <c r="E128" s="17"/>
      <c r="F128" s="17"/>
      <c r="G128" s="17"/>
      <c r="H128" s="17"/>
      <c r="I128" s="17"/>
      <c r="J128" s="17"/>
      <c r="K128" s="18"/>
    </row>
    <row r="129" spans="1:11" x14ac:dyDescent="0.15">
      <c r="A129" s="16"/>
      <c r="B129" s="17"/>
      <c r="C129" s="17"/>
      <c r="D129" s="17"/>
      <c r="E129" s="17"/>
      <c r="F129" s="17"/>
      <c r="G129" s="17"/>
      <c r="H129" s="17"/>
      <c r="I129" s="17"/>
      <c r="J129" s="17"/>
      <c r="K129" s="18"/>
    </row>
    <row r="130" spans="1:11" x14ac:dyDescent="0.15">
      <c r="A130" s="16" t="s">
        <v>36</v>
      </c>
      <c r="B130" s="17"/>
      <c r="C130" s="17"/>
      <c r="D130" s="17"/>
      <c r="E130" s="17"/>
      <c r="F130" s="17"/>
      <c r="G130" s="17"/>
      <c r="H130" s="17"/>
      <c r="I130" s="17"/>
      <c r="J130" s="17"/>
      <c r="K130" s="18"/>
    </row>
    <row r="131" spans="1:11" ht="30" customHeight="1" x14ac:dyDescent="0.15">
      <c r="A131" s="81" t="s">
        <v>17</v>
      </c>
      <c r="B131" s="196" t="str">
        <f>CONCATENATE(基礎情報入力!D4,"　　",基礎情報入力!D5)</f>
        <v>　　</v>
      </c>
      <c r="C131" s="197"/>
      <c r="D131" s="197"/>
      <c r="E131" s="197"/>
      <c r="F131" s="197"/>
      <c r="G131" s="197"/>
      <c r="H131" s="197"/>
      <c r="I131" s="197"/>
      <c r="J131" s="197"/>
      <c r="K131" s="234"/>
    </row>
    <row r="132" spans="1:11" x14ac:dyDescent="0.15">
      <c r="A132" s="16"/>
      <c r="B132" s="17"/>
      <c r="C132" s="17"/>
      <c r="D132" s="17"/>
      <c r="E132" s="17"/>
      <c r="F132" s="17"/>
      <c r="G132" s="17"/>
      <c r="H132" s="17"/>
      <c r="I132" s="17"/>
      <c r="J132" s="17"/>
      <c r="K132" s="18"/>
    </row>
    <row r="133" spans="1:11" x14ac:dyDescent="0.15">
      <c r="A133" s="90" t="s">
        <v>213</v>
      </c>
      <c r="B133" s="17"/>
      <c r="C133" s="17"/>
      <c r="D133" s="17"/>
      <c r="E133" s="17"/>
      <c r="F133" s="17"/>
      <c r="G133" s="17"/>
      <c r="H133" s="17"/>
      <c r="I133" s="17"/>
      <c r="J133" s="17"/>
      <c r="K133" s="18"/>
    </row>
    <row r="134" spans="1:11" ht="30" customHeight="1" x14ac:dyDescent="0.15">
      <c r="A134" s="295"/>
      <c r="B134" s="296"/>
      <c r="C134" s="17" t="s">
        <v>20</v>
      </c>
      <c r="D134" s="17"/>
      <c r="E134" s="17"/>
      <c r="F134" s="17"/>
      <c r="G134" s="17"/>
      <c r="H134" s="17"/>
      <c r="I134" s="17"/>
      <c r="J134" s="17"/>
      <c r="K134" s="18"/>
    </row>
    <row r="135" spans="1:11" x14ac:dyDescent="0.15">
      <c r="A135" s="16"/>
      <c r="B135" s="17"/>
      <c r="C135" s="17"/>
      <c r="D135" s="17"/>
      <c r="E135" s="17"/>
      <c r="F135" s="17"/>
      <c r="G135" s="17"/>
      <c r="H135" s="17"/>
      <c r="I135" s="17"/>
      <c r="J135" s="17"/>
      <c r="K135" s="18"/>
    </row>
    <row r="136" spans="1:11" x14ac:dyDescent="0.15">
      <c r="A136" s="16" t="s">
        <v>18</v>
      </c>
      <c r="B136" s="17"/>
      <c r="C136" s="17"/>
      <c r="D136" s="17"/>
      <c r="E136" s="17"/>
      <c r="F136" s="17"/>
      <c r="G136" s="17"/>
      <c r="H136" s="17"/>
      <c r="I136" s="17"/>
      <c r="J136" s="17"/>
      <c r="K136" s="18"/>
    </row>
    <row r="137" spans="1:11" ht="30" customHeight="1" x14ac:dyDescent="0.15">
      <c r="A137" s="82" t="s">
        <v>19</v>
      </c>
      <c r="B137" s="297">
        <f>基礎情報入力!L37</f>
        <v>0</v>
      </c>
      <c r="C137" s="298"/>
      <c r="D137" s="298"/>
      <c r="E137" s="298"/>
      <c r="F137" s="298"/>
      <c r="G137" s="298"/>
      <c r="H137" s="298"/>
      <c r="I137" s="298"/>
      <c r="J137" s="298"/>
      <c r="K137" s="299"/>
    </row>
    <row r="138" spans="1:11" ht="24.95" customHeight="1" x14ac:dyDescent="0.15">
      <c r="A138" s="203" t="s">
        <v>34</v>
      </c>
      <c r="B138" s="297">
        <f>基礎情報入力!L38</f>
        <v>0</v>
      </c>
      <c r="C138" s="298"/>
      <c r="D138" s="298"/>
      <c r="E138" s="298"/>
      <c r="F138" s="298"/>
      <c r="G138" s="298"/>
      <c r="H138" s="298"/>
      <c r="I138" s="298"/>
      <c r="J138" s="298"/>
      <c r="K138" s="299"/>
    </row>
    <row r="139" spans="1:11" ht="39.950000000000003" customHeight="1" x14ac:dyDescent="0.15">
      <c r="A139" s="300"/>
      <c r="B139" s="301" t="str">
        <f>CONCATENATE(基礎情報入力!L39,基礎情報入力!L40,基礎情報入力!L41)</f>
        <v/>
      </c>
      <c r="C139" s="302"/>
      <c r="D139" s="302"/>
      <c r="E139" s="302"/>
      <c r="F139" s="302"/>
      <c r="G139" s="302"/>
      <c r="H139" s="302"/>
      <c r="I139" s="302"/>
      <c r="J139" s="302"/>
      <c r="K139" s="303"/>
    </row>
    <row r="140" spans="1:11" ht="30" customHeight="1" x14ac:dyDescent="0.15">
      <c r="A140" s="82" t="s">
        <v>21</v>
      </c>
      <c r="B140" s="311" t="str">
        <f>B139</f>
        <v/>
      </c>
      <c r="C140" s="312"/>
      <c r="D140" s="312"/>
      <c r="E140" s="312"/>
      <c r="F140" s="312"/>
      <c r="G140" s="312"/>
      <c r="H140" s="312"/>
      <c r="I140" s="312"/>
      <c r="J140" s="312"/>
      <c r="K140" s="313"/>
    </row>
    <row r="141" spans="1:11" x14ac:dyDescent="0.15">
      <c r="A141" s="16" t="s">
        <v>22</v>
      </c>
      <c r="B141" s="17"/>
      <c r="C141" s="17"/>
      <c r="D141" s="17"/>
      <c r="E141" s="17"/>
      <c r="F141" s="17"/>
      <c r="G141" s="17"/>
      <c r="H141" s="17"/>
      <c r="I141" s="17"/>
      <c r="J141" s="17"/>
      <c r="K141" s="18"/>
    </row>
    <row r="142" spans="1:11" x14ac:dyDescent="0.15">
      <c r="A142" s="16"/>
      <c r="B142" s="17"/>
      <c r="C142" s="17"/>
      <c r="D142" s="17"/>
      <c r="E142" s="17"/>
      <c r="F142" s="17"/>
      <c r="G142" s="17"/>
      <c r="H142" s="17"/>
      <c r="I142" s="17"/>
      <c r="J142" s="17"/>
      <c r="K142" s="18"/>
    </row>
    <row r="143" spans="1:11" ht="39.950000000000003" customHeight="1" x14ac:dyDescent="0.15">
      <c r="A143" s="82" t="s">
        <v>23</v>
      </c>
      <c r="B143" s="314"/>
      <c r="C143" s="315"/>
      <c r="D143" s="315"/>
      <c r="E143" s="315"/>
      <c r="F143" s="315"/>
      <c r="G143" s="315"/>
      <c r="H143" s="315"/>
      <c r="I143" s="315"/>
      <c r="J143" s="315"/>
      <c r="K143" s="316"/>
    </row>
    <row r="144" spans="1:11" ht="30" customHeight="1" x14ac:dyDescent="0.15">
      <c r="A144" s="8" t="s">
        <v>24</v>
      </c>
      <c r="B144" s="317" t="s">
        <v>37</v>
      </c>
      <c r="C144" s="318"/>
      <c r="D144" s="318"/>
      <c r="E144" s="318"/>
      <c r="F144" s="84" t="s">
        <v>40</v>
      </c>
      <c r="G144" s="83"/>
      <c r="H144" s="84" t="s">
        <v>38</v>
      </c>
      <c r="I144" s="83"/>
      <c r="J144" s="10" t="s">
        <v>39</v>
      </c>
      <c r="K144" s="11"/>
    </row>
    <row r="145" spans="1:11" ht="30" customHeight="1" x14ac:dyDescent="0.15">
      <c r="A145" s="8" t="s">
        <v>25</v>
      </c>
      <c r="B145" s="319">
        <f>基礎情報入力!L42</f>
        <v>0</v>
      </c>
      <c r="C145" s="320"/>
      <c r="D145" s="9" t="s">
        <v>26</v>
      </c>
      <c r="E145" s="9"/>
      <c r="F145" s="9"/>
      <c r="G145" s="9"/>
      <c r="H145" s="9"/>
      <c r="I145" s="9"/>
      <c r="J145" s="9"/>
      <c r="K145" s="6"/>
    </row>
    <row r="146" spans="1:11" ht="30" customHeight="1" x14ac:dyDescent="0.15">
      <c r="A146" s="81" t="s">
        <v>35</v>
      </c>
      <c r="B146" s="290" t="s">
        <v>44</v>
      </c>
      <c r="C146" s="321"/>
      <c r="D146" s="9" t="s">
        <v>27</v>
      </c>
      <c r="E146" s="9"/>
      <c r="F146" s="9"/>
      <c r="G146" s="9"/>
      <c r="H146" s="9"/>
      <c r="I146" s="9"/>
      <c r="J146" s="9"/>
      <c r="K146" s="6"/>
    </row>
    <row r="147" spans="1:11" x14ac:dyDescent="0.15">
      <c r="A147" s="16"/>
      <c r="B147" s="17"/>
      <c r="C147" s="17"/>
      <c r="D147" s="17"/>
      <c r="E147" s="17"/>
      <c r="F147" s="17"/>
      <c r="G147" s="17"/>
      <c r="H147" s="17"/>
      <c r="I147" s="17"/>
      <c r="J147" s="17"/>
      <c r="K147" s="18"/>
    </row>
    <row r="148" spans="1:11" x14ac:dyDescent="0.15">
      <c r="A148" s="16" t="s">
        <v>28</v>
      </c>
      <c r="B148" s="17"/>
      <c r="C148" s="17"/>
      <c r="D148" s="17"/>
      <c r="E148" s="17"/>
      <c r="F148" s="17"/>
      <c r="G148" s="17"/>
      <c r="H148" s="17"/>
      <c r="I148" s="17"/>
      <c r="J148" s="17"/>
      <c r="K148" s="18"/>
    </row>
    <row r="149" spans="1:11" ht="20.100000000000001" customHeight="1" x14ac:dyDescent="0.15">
      <c r="A149" s="235" t="s">
        <v>29</v>
      </c>
      <c r="B149" s="235"/>
      <c r="C149" s="235"/>
      <c r="D149" s="235"/>
      <c r="E149" s="235" t="s">
        <v>42</v>
      </c>
      <c r="F149" s="235"/>
      <c r="G149" s="235"/>
      <c r="H149" s="235"/>
      <c r="I149" s="235" t="s">
        <v>43</v>
      </c>
      <c r="J149" s="235"/>
      <c r="K149" s="235"/>
    </row>
    <row r="150" spans="1:11" ht="30" customHeight="1" x14ac:dyDescent="0.15">
      <c r="A150" s="205" t="s">
        <v>162</v>
      </c>
      <c r="B150" s="304"/>
      <c r="C150" s="304"/>
      <c r="D150" s="305"/>
      <c r="E150" s="306">
        <f>'様式3-1-2（設計・要緊急安全確認）'!D14</f>
        <v>0</v>
      </c>
      <c r="F150" s="307"/>
      <c r="G150" s="308"/>
      <c r="H150" s="12" t="s">
        <v>41</v>
      </c>
      <c r="I150" s="309"/>
      <c r="J150" s="309"/>
      <c r="K150" s="309"/>
    </row>
    <row r="151" spans="1:11" ht="30" hidden="1" customHeight="1" x14ac:dyDescent="0.15">
      <c r="A151" s="310"/>
      <c r="B151" s="310"/>
      <c r="C151" s="310"/>
      <c r="D151" s="310"/>
      <c r="E151" s="306"/>
      <c r="F151" s="307"/>
      <c r="G151" s="308"/>
      <c r="H151" s="12"/>
      <c r="I151" s="309"/>
      <c r="J151" s="309"/>
      <c r="K151" s="309"/>
    </row>
    <row r="152" spans="1:11" ht="30" hidden="1" customHeight="1" x14ac:dyDescent="0.15">
      <c r="A152" s="310"/>
      <c r="B152" s="310"/>
      <c r="C152" s="310"/>
      <c r="D152" s="310"/>
      <c r="E152" s="306"/>
      <c r="F152" s="307"/>
      <c r="G152" s="308"/>
      <c r="H152" s="12"/>
      <c r="I152" s="309"/>
      <c r="J152" s="309"/>
      <c r="K152" s="309"/>
    </row>
    <row r="153" spans="1:11" ht="30" customHeight="1" x14ac:dyDescent="0.15">
      <c r="A153" s="310" t="s">
        <v>163</v>
      </c>
      <c r="B153" s="310"/>
      <c r="C153" s="310"/>
      <c r="D153" s="310"/>
      <c r="E153" s="306" t="str">
        <f>'様式3-1-2（設計・要緊急安全確認）'!V14</f>
        <v/>
      </c>
      <c r="F153" s="307"/>
      <c r="G153" s="308"/>
      <c r="H153" s="12" t="s">
        <v>41</v>
      </c>
      <c r="I153" s="309"/>
      <c r="J153" s="309"/>
      <c r="K153" s="309"/>
    </row>
    <row r="154" spans="1:11" x14ac:dyDescent="0.15">
      <c r="A154" s="16" t="s">
        <v>33</v>
      </c>
      <c r="B154" s="17"/>
      <c r="C154" s="17"/>
      <c r="D154" s="17"/>
      <c r="E154" s="17"/>
      <c r="F154" s="17"/>
      <c r="G154" s="17"/>
      <c r="H154" s="17"/>
      <c r="I154" s="17"/>
      <c r="J154" s="17"/>
      <c r="K154" s="18"/>
    </row>
    <row r="155" spans="1:11" x14ac:dyDescent="0.15">
      <c r="A155" s="16"/>
      <c r="B155" s="17"/>
      <c r="C155" s="17"/>
      <c r="D155" s="17"/>
      <c r="E155" s="17"/>
      <c r="F155" s="17"/>
      <c r="G155" s="17"/>
      <c r="H155" s="17"/>
      <c r="I155" s="17"/>
      <c r="J155" s="17"/>
      <c r="K155" s="18"/>
    </row>
    <row r="156" spans="1:11" hidden="1" x14ac:dyDescent="0.15">
      <c r="A156" s="16"/>
      <c r="B156" s="17"/>
      <c r="C156" s="17"/>
      <c r="D156" s="17"/>
      <c r="E156" s="17"/>
      <c r="F156" s="17"/>
      <c r="G156" s="17"/>
      <c r="H156" s="17"/>
      <c r="I156" s="17"/>
      <c r="J156" s="17"/>
      <c r="K156" s="18"/>
    </row>
    <row r="157" spans="1:11" ht="20.100000000000001" hidden="1" customHeight="1" x14ac:dyDescent="0.15">
      <c r="A157" s="322"/>
      <c r="B157" s="323"/>
      <c r="C157" s="323"/>
      <c r="D157" s="323"/>
      <c r="E157" s="324"/>
      <c r="F157" s="324"/>
      <c r="G157" s="324"/>
      <c r="H157" s="324"/>
      <c r="I157" s="324"/>
      <c r="J157" s="324"/>
      <c r="K157" s="18"/>
    </row>
    <row r="158" spans="1:11" ht="20.100000000000001" hidden="1" customHeight="1" x14ac:dyDescent="0.15">
      <c r="A158" s="322"/>
      <c r="B158" s="323"/>
      <c r="C158" s="323"/>
      <c r="D158" s="323"/>
      <c r="E158" s="324"/>
      <c r="F158" s="324"/>
      <c r="G158" s="324"/>
      <c r="H158" s="324"/>
      <c r="I158" s="324"/>
      <c r="J158" s="324"/>
      <c r="K158" s="18"/>
    </row>
    <row r="159" spans="1:11" ht="39.950000000000003" hidden="1" customHeight="1" x14ac:dyDescent="0.15">
      <c r="A159" s="325"/>
      <c r="B159" s="326"/>
      <c r="C159" s="326"/>
      <c r="D159" s="326"/>
      <c r="E159" s="324"/>
      <c r="F159" s="324"/>
      <c r="G159" s="324"/>
      <c r="H159" s="324"/>
      <c r="I159" s="324"/>
      <c r="J159" s="324"/>
      <c r="K159" s="18"/>
    </row>
    <row r="160" spans="1:11" s="125" customFormat="1" x14ac:dyDescent="0.15">
      <c r="A160" s="90" t="s">
        <v>345</v>
      </c>
      <c r="B160" s="91"/>
      <c r="C160" s="91"/>
      <c r="D160" s="91"/>
      <c r="E160" s="91"/>
      <c r="F160" s="91"/>
      <c r="G160" s="91"/>
      <c r="H160" s="91"/>
      <c r="I160" s="91"/>
      <c r="J160" s="91"/>
      <c r="K160" s="126"/>
    </row>
    <row r="161" spans="1:12" s="125" customFormat="1" ht="30" customHeight="1" x14ac:dyDescent="0.15">
      <c r="A161" s="166" t="s">
        <v>346</v>
      </c>
      <c r="B161" s="245" t="s">
        <v>369</v>
      </c>
      <c r="C161" s="246"/>
      <c r="D161" s="247"/>
      <c r="E161" s="17" t="s">
        <v>54</v>
      </c>
      <c r="F161" s="91"/>
      <c r="G161" s="91"/>
      <c r="H161" s="91"/>
      <c r="I161" s="91"/>
      <c r="J161" s="91"/>
      <c r="K161" s="126"/>
      <c r="L161" s="169"/>
    </row>
    <row r="162" spans="1:12" s="125" customFormat="1" ht="30" customHeight="1" x14ac:dyDescent="0.15">
      <c r="A162" s="166" t="s">
        <v>347</v>
      </c>
      <c r="B162" s="248" t="s">
        <v>370</v>
      </c>
      <c r="C162" s="249"/>
      <c r="D162" s="91" t="s">
        <v>54</v>
      </c>
      <c r="E162" s="17"/>
      <c r="F162" s="91"/>
      <c r="G162" s="91"/>
      <c r="H162" s="91"/>
      <c r="I162" s="91"/>
      <c r="J162" s="91"/>
      <c r="K162" s="126"/>
    </row>
    <row r="163" spans="1:12" x14ac:dyDescent="0.15">
      <c r="A163" s="20"/>
      <c r="B163" s="21"/>
      <c r="C163" s="21"/>
      <c r="D163" s="21"/>
      <c r="E163" s="21"/>
      <c r="F163" s="21"/>
      <c r="G163" s="21"/>
      <c r="H163" s="21"/>
      <c r="I163" s="21"/>
      <c r="J163" s="21"/>
      <c r="K163" s="22"/>
    </row>
    <row r="164" spans="1:12" x14ac:dyDescent="0.15">
      <c r="A164" s="16"/>
      <c r="B164" s="17"/>
      <c r="C164" s="17"/>
      <c r="D164" s="17"/>
      <c r="E164" s="17"/>
      <c r="F164" s="17"/>
      <c r="G164" s="17"/>
      <c r="H164" s="17"/>
      <c r="I164" s="17"/>
      <c r="J164" s="17"/>
      <c r="K164" s="18"/>
    </row>
    <row r="165" spans="1:12" x14ac:dyDescent="0.15">
      <c r="A165" s="13" t="s">
        <v>161</v>
      </c>
      <c r="B165" s="14"/>
      <c r="C165" s="14"/>
      <c r="D165" s="14"/>
      <c r="E165" s="14"/>
      <c r="F165" s="14"/>
      <c r="G165" s="14"/>
      <c r="H165" s="14"/>
      <c r="I165" s="14"/>
      <c r="J165" s="14"/>
      <c r="K165" s="15"/>
    </row>
    <row r="166" spans="1:12" x14ac:dyDescent="0.15">
      <c r="A166" s="16"/>
      <c r="B166" s="17"/>
      <c r="C166" s="17"/>
      <c r="D166" s="17"/>
      <c r="E166" s="17"/>
      <c r="F166" s="17"/>
      <c r="G166" s="17"/>
      <c r="H166" s="17"/>
      <c r="I166" s="17"/>
      <c r="J166" s="17"/>
      <c r="K166" s="18"/>
    </row>
    <row r="167" spans="1:12" x14ac:dyDescent="0.15">
      <c r="A167" s="16"/>
      <c r="B167" s="17"/>
      <c r="C167" s="17"/>
      <c r="D167" s="17"/>
      <c r="E167" s="17"/>
      <c r="F167" s="17"/>
      <c r="G167" s="17"/>
      <c r="H167" s="17"/>
      <c r="I167" s="17"/>
      <c r="J167" s="17"/>
      <c r="K167" s="18"/>
    </row>
    <row r="168" spans="1:12" x14ac:dyDescent="0.15">
      <c r="A168" s="16"/>
      <c r="B168" s="17"/>
      <c r="C168" s="17"/>
      <c r="D168" s="17"/>
      <c r="E168" s="17"/>
      <c r="F168" s="17"/>
      <c r="G168" s="17"/>
      <c r="H168" s="17"/>
      <c r="I168" s="17"/>
      <c r="J168" s="17"/>
      <c r="K168" s="18"/>
    </row>
    <row r="169" spans="1:12" ht="18.75" x14ac:dyDescent="0.15">
      <c r="A169" s="292" t="s">
        <v>16</v>
      </c>
      <c r="B169" s="293"/>
      <c r="C169" s="293"/>
      <c r="D169" s="293"/>
      <c r="E169" s="293"/>
      <c r="F169" s="293"/>
      <c r="G169" s="293"/>
      <c r="H169" s="293"/>
      <c r="I169" s="293"/>
      <c r="J169" s="293"/>
      <c r="K169" s="294"/>
    </row>
    <row r="170" spans="1:12" ht="18.75" x14ac:dyDescent="0.15">
      <c r="A170" s="19"/>
      <c r="B170" s="17"/>
      <c r="C170" s="17"/>
      <c r="D170" s="17"/>
      <c r="E170" s="17"/>
      <c r="F170" s="17"/>
      <c r="G170" s="17"/>
      <c r="H170" s="17"/>
      <c r="I170" s="17"/>
      <c r="J170" s="17"/>
      <c r="K170" s="18"/>
    </row>
    <row r="171" spans="1:12" x14ac:dyDescent="0.15">
      <c r="A171" s="16"/>
      <c r="B171" s="17"/>
      <c r="C171" s="17"/>
      <c r="D171" s="17"/>
      <c r="E171" s="17"/>
      <c r="F171" s="17"/>
      <c r="G171" s="17"/>
      <c r="H171" s="17"/>
      <c r="I171" s="17"/>
      <c r="J171" s="17"/>
      <c r="K171" s="18"/>
    </row>
    <row r="172" spans="1:12" x14ac:dyDescent="0.15">
      <c r="A172" s="16" t="s">
        <v>36</v>
      </c>
      <c r="B172" s="17"/>
      <c r="C172" s="17"/>
      <c r="D172" s="17"/>
      <c r="E172" s="17"/>
      <c r="F172" s="17"/>
      <c r="G172" s="17"/>
      <c r="H172" s="17"/>
      <c r="I172" s="17"/>
      <c r="J172" s="17"/>
      <c r="K172" s="18"/>
    </row>
    <row r="173" spans="1:12" ht="30" customHeight="1" x14ac:dyDescent="0.15">
      <c r="A173" s="81" t="s">
        <v>17</v>
      </c>
      <c r="B173" s="196" t="str">
        <f>CONCATENATE(基礎情報入力!D4,"　　",基礎情報入力!D5)</f>
        <v>　　</v>
      </c>
      <c r="C173" s="197"/>
      <c r="D173" s="197"/>
      <c r="E173" s="197"/>
      <c r="F173" s="197"/>
      <c r="G173" s="197"/>
      <c r="H173" s="197"/>
      <c r="I173" s="197"/>
      <c r="J173" s="197"/>
      <c r="K173" s="234"/>
    </row>
    <row r="174" spans="1:12" x14ac:dyDescent="0.15">
      <c r="A174" s="16"/>
      <c r="B174" s="17"/>
      <c r="C174" s="17"/>
      <c r="D174" s="17"/>
      <c r="E174" s="17"/>
      <c r="F174" s="17"/>
      <c r="G174" s="17"/>
      <c r="H174" s="17"/>
      <c r="I174" s="17"/>
      <c r="J174" s="17"/>
      <c r="K174" s="18"/>
    </row>
    <row r="175" spans="1:12" x14ac:dyDescent="0.15">
      <c r="A175" s="90" t="s">
        <v>213</v>
      </c>
      <c r="B175" s="17"/>
      <c r="C175" s="17"/>
      <c r="D175" s="17"/>
      <c r="E175" s="17"/>
      <c r="F175" s="17"/>
      <c r="G175" s="17"/>
      <c r="H175" s="17"/>
      <c r="I175" s="17"/>
      <c r="J175" s="17"/>
      <c r="K175" s="18"/>
    </row>
    <row r="176" spans="1:12" ht="30" customHeight="1" x14ac:dyDescent="0.15">
      <c r="A176" s="295"/>
      <c r="B176" s="296"/>
      <c r="C176" s="17" t="s">
        <v>20</v>
      </c>
      <c r="D176" s="17"/>
      <c r="E176" s="17"/>
      <c r="F176" s="17"/>
      <c r="G176" s="17"/>
      <c r="H176" s="17"/>
      <c r="I176" s="17"/>
      <c r="J176" s="17"/>
      <c r="K176" s="18"/>
    </row>
    <row r="177" spans="1:11" x14ac:dyDescent="0.15">
      <c r="A177" s="16"/>
      <c r="B177" s="17"/>
      <c r="C177" s="17"/>
      <c r="D177" s="17"/>
      <c r="E177" s="17"/>
      <c r="F177" s="17"/>
      <c r="G177" s="17"/>
      <c r="H177" s="17"/>
      <c r="I177" s="17"/>
      <c r="J177" s="17"/>
      <c r="K177" s="18"/>
    </row>
    <row r="178" spans="1:11" x14ac:dyDescent="0.15">
      <c r="A178" s="16" t="s">
        <v>18</v>
      </c>
      <c r="B178" s="17"/>
      <c r="C178" s="17"/>
      <c r="D178" s="17"/>
      <c r="E178" s="17"/>
      <c r="F178" s="17"/>
      <c r="G178" s="17"/>
      <c r="H178" s="17"/>
      <c r="I178" s="17"/>
      <c r="J178" s="17"/>
      <c r="K178" s="18"/>
    </row>
    <row r="179" spans="1:11" ht="30" customHeight="1" x14ac:dyDescent="0.15">
      <c r="A179" s="82" t="s">
        <v>19</v>
      </c>
      <c r="B179" s="297">
        <f>基礎情報入力!L46</f>
        <v>0</v>
      </c>
      <c r="C179" s="298"/>
      <c r="D179" s="298"/>
      <c r="E179" s="298"/>
      <c r="F179" s="298"/>
      <c r="G179" s="298"/>
      <c r="H179" s="298"/>
      <c r="I179" s="298"/>
      <c r="J179" s="298"/>
      <c r="K179" s="299"/>
    </row>
    <row r="180" spans="1:11" ht="24.95" customHeight="1" x14ac:dyDescent="0.15">
      <c r="A180" s="203" t="s">
        <v>34</v>
      </c>
      <c r="B180" s="297">
        <f>基礎情報入力!L47</f>
        <v>0</v>
      </c>
      <c r="C180" s="298"/>
      <c r="D180" s="298"/>
      <c r="E180" s="298"/>
      <c r="F180" s="298"/>
      <c r="G180" s="298"/>
      <c r="H180" s="298"/>
      <c r="I180" s="298"/>
      <c r="J180" s="298"/>
      <c r="K180" s="299"/>
    </row>
    <row r="181" spans="1:11" ht="39.950000000000003" customHeight="1" x14ac:dyDescent="0.15">
      <c r="A181" s="300"/>
      <c r="B181" s="301" t="str">
        <f>CONCATENATE(基礎情報入力!L48,基礎情報入力!L49,基礎情報入力!L50)</f>
        <v/>
      </c>
      <c r="C181" s="302"/>
      <c r="D181" s="302"/>
      <c r="E181" s="302"/>
      <c r="F181" s="302"/>
      <c r="G181" s="302"/>
      <c r="H181" s="302"/>
      <c r="I181" s="302"/>
      <c r="J181" s="302"/>
      <c r="K181" s="303"/>
    </row>
    <row r="182" spans="1:11" ht="30" customHeight="1" x14ac:dyDescent="0.15">
      <c r="A182" s="82" t="s">
        <v>21</v>
      </c>
      <c r="B182" s="311" t="str">
        <f>B181</f>
        <v/>
      </c>
      <c r="C182" s="312"/>
      <c r="D182" s="312"/>
      <c r="E182" s="312"/>
      <c r="F182" s="312"/>
      <c r="G182" s="312"/>
      <c r="H182" s="312"/>
      <c r="I182" s="312"/>
      <c r="J182" s="312"/>
      <c r="K182" s="313"/>
    </row>
    <row r="183" spans="1:11" x14ac:dyDescent="0.15">
      <c r="A183" s="16" t="s">
        <v>22</v>
      </c>
      <c r="B183" s="17"/>
      <c r="C183" s="17"/>
      <c r="D183" s="17"/>
      <c r="E183" s="17"/>
      <c r="F183" s="17"/>
      <c r="G183" s="17"/>
      <c r="H183" s="17"/>
      <c r="I183" s="17"/>
      <c r="J183" s="17"/>
      <c r="K183" s="18"/>
    </row>
    <row r="184" spans="1:11" x14ac:dyDescent="0.15">
      <c r="A184" s="16"/>
      <c r="B184" s="17"/>
      <c r="C184" s="17"/>
      <c r="D184" s="17"/>
      <c r="E184" s="17"/>
      <c r="F184" s="17"/>
      <c r="G184" s="17"/>
      <c r="H184" s="17"/>
      <c r="I184" s="17"/>
      <c r="J184" s="17"/>
      <c r="K184" s="18"/>
    </row>
    <row r="185" spans="1:11" ht="39.950000000000003" customHeight="1" x14ac:dyDescent="0.15">
      <c r="A185" s="82" t="s">
        <v>23</v>
      </c>
      <c r="B185" s="314"/>
      <c r="C185" s="315"/>
      <c r="D185" s="315"/>
      <c r="E185" s="315"/>
      <c r="F185" s="315"/>
      <c r="G185" s="315"/>
      <c r="H185" s="315"/>
      <c r="I185" s="315"/>
      <c r="J185" s="315"/>
      <c r="K185" s="316"/>
    </row>
    <row r="186" spans="1:11" ht="30" customHeight="1" x14ac:dyDescent="0.15">
      <c r="A186" s="8" t="s">
        <v>24</v>
      </c>
      <c r="B186" s="317" t="s">
        <v>37</v>
      </c>
      <c r="C186" s="318"/>
      <c r="D186" s="318"/>
      <c r="E186" s="318"/>
      <c r="F186" s="84" t="s">
        <v>40</v>
      </c>
      <c r="G186" s="83"/>
      <c r="H186" s="84" t="s">
        <v>38</v>
      </c>
      <c r="I186" s="83"/>
      <c r="J186" s="10" t="s">
        <v>39</v>
      </c>
      <c r="K186" s="11"/>
    </row>
    <row r="187" spans="1:11" ht="30" customHeight="1" x14ac:dyDescent="0.15">
      <c r="A187" s="8" t="s">
        <v>25</v>
      </c>
      <c r="B187" s="319">
        <f>基礎情報入力!L51</f>
        <v>0</v>
      </c>
      <c r="C187" s="320"/>
      <c r="D187" s="9" t="s">
        <v>26</v>
      </c>
      <c r="E187" s="9"/>
      <c r="F187" s="9"/>
      <c r="G187" s="9"/>
      <c r="H187" s="9"/>
      <c r="I187" s="9"/>
      <c r="J187" s="9"/>
      <c r="K187" s="6"/>
    </row>
    <row r="188" spans="1:11" ht="30" customHeight="1" x14ac:dyDescent="0.15">
      <c r="A188" s="81" t="s">
        <v>35</v>
      </c>
      <c r="B188" s="290" t="s">
        <v>44</v>
      </c>
      <c r="C188" s="321"/>
      <c r="D188" s="9" t="s">
        <v>27</v>
      </c>
      <c r="E188" s="9"/>
      <c r="F188" s="9"/>
      <c r="G188" s="9"/>
      <c r="H188" s="9"/>
      <c r="I188" s="9"/>
      <c r="J188" s="9"/>
      <c r="K188" s="6"/>
    </row>
    <row r="189" spans="1:11" x14ac:dyDescent="0.15">
      <c r="A189" s="16"/>
      <c r="B189" s="17"/>
      <c r="C189" s="17"/>
      <c r="D189" s="17"/>
      <c r="E189" s="17"/>
      <c r="F189" s="17"/>
      <c r="G189" s="17"/>
      <c r="H189" s="17"/>
      <c r="I189" s="17"/>
      <c r="J189" s="17"/>
      <c r="K189" s="18"/>
    </row>
    <row r="190" spans="1:11" x14ac:dyDescent="0.15">
      <c r="A190" s="16" t="s">
        <v>28</v>
      </c>
      <c r="B190" s="17"/>
      <c r="C190" s="17"/>
      <c r="D190" s="17"/>
      <c r="E190" s="17"/>
      <c r="F190" s="17"/>
      <c r="G190" s="17"/>
      <c r="H190" s="17"/>
      <c r="I190" s="17"/>
      <c r="J190" s="17"/>
      <c r="K190" s="18"/>
    </row>
    <row r="191" spans="1:11" ht="20.100000000000001" customHeight="1" x14ac:dyDescent="0.15">
      <c r="A191" s="235" t="s">
        <v>29</v>
      </c>
      <c r="B191" s="235"/>
      <c r="C191" s="235"/>
      <c r="D191" s="235"/>
      <c r="E191" s="235" t="s">
        <v>42</v>
      </c>
      <c r="F191" s="235"/>
      <c r="G191" s="235"/>
      <c r="H191" s="235"/>
      <c r="I191" s="235" t="s">
        <v>43</v>
      </c>
      <c r="J191" s="235"/>
      <c r="K191" s="235"/>
    </row>
    <row r="192" spans="1:11" ht="30" customHeight="1" x14ac:dyDescent="0.15">
      <c r="A192" s="205" t="s">
        <v>162</v>
      </c>
      <c r="B192" s="304"/>
      <c r="C192" s="304"/>
      <c r="D192" s="305"/>
      <c r="E192" s="306">
        <f>'様式3-1-2（設計・要緊急安全確認）'!D16</f>
        <v>0</v>
      </c>
      <c r="F192" s="307"/>
      <c r="G192" s="308"/>
      <c r="H192" s="12" t="s">
        <v>41</v>
      </c>
      <c r="I192" s="327"/>
      <c r="J192" s="328"/>
      <c r="K192" s="329"/>
    </row>
    <row r="193" spans="1:12" ht="30" hidden="1" customHeight="1" x14ac:dyDescent="0.15">
      <c r="A193" s="310"/>
      <c r="B193" s="310"/>
      <c r="C193" s="310"/>
      <c r="D193" s="310"/>
      <c r="E193" s="306"/>
      <c r="F193" s="307"/>
      <c r="G193" s="308"/>
      <c r="H193" s="12"/>
      <c r="I193" s="327"/>
      <c r="J193" s="328"/>
      <c r="K193" s="329"/>
    </row>
    <row r="194" spans="1:12" ht="30" hidden="1" customHeight="1" x14ac:dyDescent="0.15">
      <c r="A194" s="310"/>
      <c r="B194" s="310"/>
      <c r="C194" s="310"/>
      <c r="D194" s="310"/>
      <c r="E194" s="306"/>
      <c r="F194" s="307"/>
      <c r="G194" s="308"/>
      <c r="H194" s="12"/>
      <c r="I194" s="327"/>
      <c r="J194" s="328"/>
      <c r="K194" s="329"/>
    </row>
    <row r="195" spans="1:12" ht="30" customHeight="1" x14ac:dyDescent="0.15">
      <c r="A195" s="310" t="s">
        <v>163</v>
      </c>
      <c r="B195" s="310"/>
      <c r="C195" s="310"/>
      <c r="D195" s="310"/>
      <c r="E195" s="306" t="str">
        <f>'様式3-1-2（設計・要緊急安全確認）'!V16</f>
        <v/>
      </c>
      <c r="F195" s="307"/>
      <c r="G195" s="308"/>
      <c r="H195" s="12" t="s">
        <v>41</v>
      </c>
      <c r="I195" s="327"/>
      <c r="J195" s="328"/>
      <c r="K195" s="329"/>
    </row>
    <row r="196" spans="1:12" x14ac:dyDescent="0.15">
      <c r="A196" s="16" t="s">
        <v>33</v>
      </c>
      <c r="B196" s="17"/>
      <c r="C196" s="17"/>
      <c r="D196" s="17"/>
      <c r="E196" s="17"/>
      <c r="F196" s="17"/>
      <c r="G196" s="17"/>
      <c r="H196" s="17"/>
      <c r="I196" s="17"/>
      <c r="J196" s="17"/>
      <c r="K196" s="18"/>
    </row>
    <row r="197" spans="1:12" x14ac:dyDescent="0.15">
      <c r="A197" s="16"/>
      <c r="B197" s="17"/>
      <c r="C197" s="17"/>
      <c r="D197" s="17"/>
      <c r="E197" s="17"/>
      <c r="F197" s="17"/>
      <c r="G197" s="17"/>
      <c r="H197" s="17"/>
      <c r="I197" s="17"/>
      <c r="J197" s="17"/>
      <c r="K197" s="18"/>
    </row>
    <row r="198" spans="1:12" hidden="1" x14ac:dyDescent="0.15">
      <c r="A198" s="16"/>
      <c r="B198" s="17"/>
      <c r="C198" s="17"/>
      <c r="D198" s="17"/>
      <c r="E198" s="17"/>
      <c r="F198" s="17"/>
      <c r="G198" s="17"/>
      <c r="H198" s="17"/>
      <c r="I198" s="17"/>
      <c r="J198" s="17"/>
      <c r="K198" s="18"/>
    </row>
    <row r="199" spans="1:12" ht="20.100000000000001" hidden="1" customHeight="1" x14ac:dyDescent="0.15">
      <c r="A199" s="322"/>
      <c r="B199" s="323"/>
      <c r="C199" s="323"/>
      <c r="D199" s="323"/>
      <c r="E199" s="324"/>
      <c r="F199" s="324"/>
      <c r="G199" s="324"/>
      <c r="H199" s="324"/>
      <c r="I199" s="324"/>
      <c r="J199" s="324"/>
      <c r="K199" s="18"/>
    </row>
    <row r="200" spans="1:12" ht="20.100000000000001" hidden="1" customHeight="1" x14ac:dyDescent="0.15">
      <c r="A200" s="322"/>
      <c r="B200" s="323"/>
      <c r="C200" s="323"/>
      <c r="D200" s="323"/>
      <c r="E200" s="324"/>
      <c r="F200" s="324"/>
      <c r="G200" s="324"/>
      <c r="H200" s="324"/>
      <c r="I200" s="324"/>
      <c r="J200" s="324"/>
      <c r="K200" s="18"/>
    </row>
    <row r="201" spans="1:12" ht="39.950000000000003" hidden="1" customHeight="1" x14ac:dyDescent="0.15">
      <c r="A201" s="325"/>
      <c r="B201" s="326"/>
      <c r="C201" s="326"/>
      <c r="D201" s="326"/>
      <c r="E201" s="324"/>
      <c r="F201" s="324"/>
      <c r="G201" s="324"/>
      <c r="H201" s="324"/>
      <c r="I201" s="324"/>
      <c r="J201" s="324"/>
      <c r="K201" s="18"/>
    </row>
    <row r="202" spans="1:12" s="125" customFormat="1" x14ac:dyDescent="0.15">
      <c r="A202" s="90" t="s">
        <v>345</v>
      </c>
      <c r="B202" s="91"/>
      <c r="C202" s="91"/>
      <c r="D202" s="91"/>
      <c r="E202" s="91"/>
      <c r="F202" s="91"/>
      <c r="G202" s="91"/>
      <c r="H202" s="91"/>
      <c r="I202" s="91"/>
      <c r="J202" s="91"/>
      <c r="K202" s="126"/>
    </row>
    <row r="203" spans="1:12" s="125" customFormat="1" ht="30" customHeight="1" x14ac:dyDescent="0.15">
      <c r="A203" s="166" t="s">
        <v>346</v>
      </c>
      <c r="B203" s="245" t="s">
        <v>369</v>
      </c>
      <c r="C203" s="246"/>
      <c r="D203" s="247"/>
      <c r="E203" s="17" t="s">
        <v>54</v>
      </c>
      <c r="F203" s="91"/>
      <c r="G203" s="91"/>
      <c r="H203" s="91"/>
      <c r="I203" s="91"/>
      <c r="J203" s="91"/>
      <c r="K203" s="126"/>
      <c r="L203" s="169"/>
    </row>
    <row r="204" spans="1:12" s="125" customFormat="1" ht="30" customHeight="1" x14ac:dyDescent="0.15">
      <c r="A204" s="166" t="s">
        <v>347</v>
      </c>
      <c r="B204" s="248" t="s">
        <v>370</v>
      </c>
      <c r="C204" s="249"/>
      <c r="D204" s="91" t="s">
        <v>54</v>
      </c>
      <c r="E204" s="17"/>
      <c r="F204" s="91"/>
      <c r="G204" s="91"/>
      <c r="H204" s="91"/>
      <c r="I204" s="91"/>
      <c r="J204" s="91"/>
      <c r="K204" s="126"/>
    </row>
    <row r="205" spans="1:12" x14ac:dyDescent="0.15">
      <c r="A205" s="20"/>
      <c r="B205" s="21"/>
      <c r="C205" s="21"/>
      <c r="D205" s="21"/>
      <c r="E205" s="21"/>
      <c r="F205" s="21"/>
      <c r="G205" s="21"/>
      <c r="H205" s="21"/>
      <c r="I205" s="21"/>
      <c r="J205" s="21"/>
      <c r="K205" s="22"/>
    </row>
    <row r="206" spans="1:12" x14ac:dyDescent="0.15">
      <c r="A206" s="16"/>
      <c r="B206" s="17"/>
      <c r="C206" s="17"/>
      <c r="D206" s="17"/>
      <c r="E206" s="17"/>
      <c r="F206" s="17"/>
      <c r="G206" s="17"/>
      <c r="H206" s="17"/>
      <c r="I206" s="17"/>
      <c r="J206" s="17"/>
      <c r="K206" s="18"/>
    </row>
    <row r="207" spans="1:12" x14ac:dyDescent="0.15">
      <c r="A207" s="13" t="s">
        <v>161</v>
      </c>
      <c r="B207" s="14"/>
      <c r="C207" s="14"/>
      <c r="D207" s="14"/>
      <c r="E207" s="14"/>
      <c r="F207" s="14"/>
      <c r="G207" s="14"/>
      <c r="H207" s="14"/>
      <c r="I207" s="14"/>
      <c r="J207" s="14"/>
      <c r="K207" s="15"/>
    </row>
    <row r="208" spans="1:12" x14ac:dyDescent="0.15">
      <c r="A208" s="16"/>
      <c r="B208" s="17"/>
      <c r="C208" s="17"/>
      <c r="D208" s="17"/>
      <c r="E208" s="17"/>
      <c r="F208" s="17"/>
      <c r="G208" s="17"/>
      <c r="H208" s="17"/>
      <c r="I208" s="17"/>
      <c r="J208" s="17"/>
      <c r="K208" s="18"/>
    </row>
    <row r="209" spans="1:11" x14ac:dyDescent="0.15">
      <c r="A209" s="16"/>
      <c r="B209" s="17"/>
      <c r="C209" s="17"/>
      <c r="D209" s="17"/>
      <c r="E209" s="17"/>
      <c r="F209" s="17"/>
      <c r="G209" s="17"/>
      <c r="H209" s="17"/>
      <c r="I209" s="17"/>
      <c r="J209" s="17"/>
      <c r="K209" s="18"/>
    </row>
    <row r="210" spans="1:11" x14ac:dyDescent="0.15">
      <c r="A210" s="16"/>
      <c r="B210" s="17"/>
      <c r="C210" s="17"/>
      <c r="D210" s="17"/>
      <c r="E210" s="17"/>
      <c r="F210" s="17"/>
      <c r="G210" s="17"/>
      <c r="H210" s="17"/>
      <c r="I210" s="17"/>
      <c r="J210" s="17"/>
      <c r="K210" s="18"/>
    </row>
    <row r="211" spans="1:11" ht="18.75" x14ac:dyDescent="0.15">
      <c r="A211" s="292" t="s">
        <v>16</v>
      </c>
      <c r="B211" s="293"/>
      <c r="C211" s="293"/>
      <c r="D211" s="293"/>
      <c r="E211" s="293"/>
      <c r="F211" s="293"/>
      <c r="G211" s="293"/>
      <c r="H211" s="293"/>
      <c r="I211" s="293"/>
      <c r="J211" s="293"/>
      <c r="K211" s="294"/>
    </row>
    <row r="212" spans="1:11" ht="18.75" x14ac:dyDescent="0.15">
      <c r="A212" s="19"/>
      <c r="B212" s="17"/>
      <c r="C212" s="17"/>
      <c r="D212" s="17"/>
      <c r="E212" s="17"/>
      <c r="F212" s="17"/>
      <c r="G212" s="17"/>
      <c r="H212" s="17"/>
      <c r="I212" s="17"/>
      <c r="J212" s="17"/>
      <c r="K212" s="18"/>
    </row>
    <row r="213" spans="1:11" x14ac:dyDescent="0.15">
      <c r="A213" s="16"/>
      <c r="B213" s="17"/>
      <c r="C213" s="17"/>
      <c r="D213" s="17"/>
      <c r="E213" s="17"/>
      <c r="F213" s="17"/>
      <c r="G213" s="17"/>
      <c r="H213" s="17"/>
      <c r="I213" s="17"/>
      <c r="J213" s="17"/>
      <c r="K213" s="18"/>
    </row>
    <row r="214" spans="1:11" x14ac:dyDescent="0.15">
      <c r="A214" s="16" t="s">
        <v>36</v>
      </c>
      <c r="B214" s="17"/>
      <c r="C214" s="17"/>
      <c r="D214" s="17"/>
      <c r="E214" s="17"/>
      <c r="F214" s="17"/>
      <c r="G214" s="17"/>
      <c r="H214" s="17"/>
      <c r="I214" s="17"/>
      <c r="J214" s="17"/>
      <c r="K214" s="18"/>
    </row>
    <row r="215" spans="1:11" ht="30" customHeight="1" x14ac:dyDescent="0.15">
      <c r="A215" s="81" t="s">
        <v>17</v>
      </c>
      <c r="B215" s="196" t="str">
        <f>CONCATENATE(基礎情報入力!D4,"　　",基礎情報入力!D5)</f>
        <v>　　</v>
      </c>
      <c r="C215" s="197"/>
      <c r="D215" s="197"/>
      <c r="E215" s="197"/>
      <c r="F215" s="197"/>
      <c r="G215" s="197"/>
      <c r="H215" s="197"/>
      <c r="I215" s="197"/>
      <c r="J215" s="197"/>
      <c r="K215" s="234"/>
    </row>
    <row r="216" spans="1:11" x14ac:dyDescent="0.15">
      <c r="A216" s="16"/>
      <c r="B216" s="17"/>
      <c r="C216" s="17"/>
      <c r="D216" s="17"/>
      <c r="E216" s="17"/>
      <c r="F216" s="17"/>
      <c r="G216" s="17"/>
      <c r="H216" s="17"/>
      <c r="I216" s="17"/>
      <c r="J216" s="17"/>
      <c r="K216" s="18"/>
    </row>
    <row r="217" spans="1:11" x14ac:dyDescent="0.15">
      <c r="A217" s="90" t="s">
        <v>213</v>
      </c>
      <c r="B217" s="17"/>
      <c r="C217" s="17"/>
      <c r="D217" s="17"/>
      <c r="E217" s="17"/>
      <c r="F217" s="17"/>
      <c r="G217" s="17"/>
      <c r="H217" s="17"/>
      <c r="I217" s="17"/>
      <c r="J217" s="17"/>
      <c r="K217" s="18"/>
    </row>
    <row r="218" spans="1:11" ht="30" customHeight="1" x14ac:dyDescent="0.15">
      <c r="A218" s="295"/>
      <c r="B218" s="296"/>
      <c r="C218" s="17" t="s">
        <v>20</v>
      </c>
      <c r="D218" s="17"/>
      <c r="E218" s="17"/>
      <c r="F218" s="17"/>
      <c r="G218" s="17"/>
      <c r="H218" s="17"/>
      <c r="I218" s="17"/>
      <c r="J218" s="17"/>
      <c r="K218" s="18"/>
    </row>
    <row r="219" spans="1:11" x14ac:dyDescent="0.15">
      <c r="A219" s="16"/>
      <c r="B219" s="17"/>
      <c r="C219" s="17"/>
      <c r="D219" s="17"/>
      <c r="E219" s="17"/>
      <c r="F219" s="17"/>
      <c r="G219" s="17"/>
      <c r="H219" s="17"/>
      <c r="I219" s="17"/>
      <c r="J219" s="17"/>
      <c r="K219" s="18"/>
    </row>
    <row r="220" spans="1:11" x14ac:dyDescent="0.15">
      <c r="A220" s="16" t="s">
        <v>18</v>
      </c>
      <c r="B220" s="17"/>
      <c r="C220" s="17"/>
      <c r="D220" s="17"/>
      <c r="E220" s="17"/>
      <c r="F220" s="17"/>
      <c r="G220" s="17"/>
      <c r="H220" s="17"/>
      <c r="I220" s="17"/>
      <c r="J220" s="17"/>
      <c r="K220" s="18"/>
    </row>
    <row r="221" spans="1:11" ht="30" customHeight="1" x14ac:dyDescent="0.15">
      <c r="A221" s="82" t="s">
        <v>19</v>
      </c>
      <c r="B221" s="297">
        <f>基礎情報入力!L55</f>
        <v>0</v>
      </c>
      <c r="C221" s="298"/>
      <c r="D221" s="298"/>
      <c r="E221" s="298"/>
      <c r="F221" s="298"/>
      <c r="G221" s="298"/>
      <c r="H221" s="298"/>
      <c r="I221" s="298"/>
      <c r="J221" s="298"/>
      <c r="K221" s="299"/>
    </row>
    <row r="222" spans="1:11" ht="24.95" customHeight="1" x14ac:dyDescent="0.15">
      <c r="A222" s="203" t="s">
        <v>34</v>
      </c>
      <c r="B222" s="297">
        <f>基礎情報入力!L56</f>
        <v>0</v>
      </c>
      <c r="C222" s="298"/>
      <c r="D222" s="298"/>
      <c r="E222" s="298"/>
      <c r="F222" s="298"/>
      <c r="G222" s="298"/>
      <c r="H222" s="298"/>
      <c r="I222" s="298"/>
      <c r="J222" s="298"/>
      <c r="K222" s="299"/>
    </row>
    <row r="223" spans="1:11" ht="39.950000000000003" customHeight="1" x14ac:dyDescent="0.15">
      <c r="A223" s="300"/>
      <c r="B223" s="301" t="str">
        <f>CONCATENATE(基礎情報入力!L57,基礎情報入力!L58,基礎情報入力!L59)</f>
        <v/>
      </c>
      <c r="C223" s="302"/>
      <c r="D223" s="302"/>
      <c r="E223" s="302"/>
      <c r="F223" s="302"/>
      <c r="G223" s="302"/>
      <c r="H223" s="302"/>
      <c r="I223" s="302"/>
      <c r="J223" s="302"/>
      <c r="K223" s="303"/>
    </row>
    <row r="224" spans="1:11" ht="30" customHeight="1" x14ac:dyDescent="0.15">
      <c r="A224" s="82" t="s">
        <v>21</v>
      </c>
      <c r="B224" s="311" t="str">
        <f>B223</f>
        <v/>
      </c>
      <c r="C224" s="312"/>
      <c r="D224" s="312"/>
      <c r="E224" s="312"/>
      <c r="F224" s="312"/>
      <c r="G224" s="312"/>
      <c r="H224" s="312"/>
      <c r="I224" s="312"/>
      <c r="J224" s="312"/>
      <c r="K224" s="313"/>
    </row>
    <row r="225" spans="1:11" x14ac:dyDescent="0.15">
      <c r="A225" s="16" t="s">
        <v>22</v>
      </c>
      <c r="B225" s="17"/>
      <c r="C225" s="17"/>
      <c r="D225" s="17"/>
      <c r="E225" s="17"/>
      <c r="F225" s="17"/>
      <c r="G225" s="17"/>
      <c r="H225" s="17"/>
      <c r="I225" s="17"/>
      <c r="J225" s="17"/>
      <c r="K225" s="18"/>
    </row>
    <row r="226" spans="1:11" x14ac:dyDescent="0.15">
      <c r="A226" s="16"/>
      <c r="B226" s="17"/>
      <c r="C226" s="17"/>
      <c r="D226" s="17"/>
      <c r="E226" s="17"/>
      <c r="F226" s="17"/>
      <c r="G226" s="17"/>
      <c r="H226" s="17"/>
      <c r="I226" s="17"/>
      <c r="J226" s="17"/>
      <c r="K226" s="18"/>
    </row>
    <row r="227" spans="1:11" ht="39.950000000000003" customHeight="1" x14ac:dyDescent="0.15">
      <c r="A227" s="82" t="s">
        <v>23</v>
      </c>
      <c r="B227" s="314"/>
      <c r="C227" s="315"/>
      <c r="D227" s="315"/>
      <c r="E227" s="315"/>
      <c r="F227" s="315"/>
      <c r="G227" s="315"/>
      <c r="H227" s="315"/>
      <c r="I227" s="315"/>
      <c r="J227" s="315"/>
      <c r="K227" s="316"/>
    </row>
    <row r="228" spans="1:11" ht="30" customHeight="1" x14ac:dyDescent="0.15">
      <c r="A228" s="8" t="s">
        <v>24</v>
      </c>
      <c r="B228" s="317" t="s">
        <v>37</v>
      </c>
      <c r="C228" s="318"/>
      <c r="D228" s="318"/>
      <c r="E228" s="318"/>
      <c r="F228" s="84" t="s">
        <v>40</v>
      </c>
      <c r="G228" s="83"/>
      <c r="H228" s="84" t="s">
        <v>38</v>
      </c>
      <c r="I228" s="83"/>
      <c r="J228" s="10" t="s">
        <v>39</v>
      </c>
      <c r="K228" s="11"/>
    </row>
    <row r="229" spans="1:11" ht="30" customHeight="1" x14ac:dyDescent="0.15">
      <c r="A229" s="8" t="s">
        <v>25</v>
      </c>
      <c r="B229" s="319">
        <f>基礎情報入力!L60</f>
        <v>0</v>
      </c>
      <c r="C229" s="320"/>
      <c r="D229" s="9" t="s">
        <v>26</v>
      </c>
      <c r="E229" s="9"/>
      <c r="F229" s="9"/>
      <c r="G229" s="9"/>
      <c r="H229" s="9"/>
      <c r="I229" s="9"/>
      <c r="J229" s="9"/>
      <c r="K229" s="6"/>
    </row>
    <row r="230" spans="1:11" ht="30" customHeight="1" x14ac:dyDescent="0.15">
      <c r="A230" s="81" t="s">
        <v>35</v>
      </c>
      <c r="B230" s="290" t="s">
        <v>44</v>
      </c>
      <c r="C230" s="321"/>
      <c r="D230" s="9" t="s">
        <v>27</v>
      </c>
      <c r="E230" s="9"/>
      <c r="F230" s="9"/>
      <c r="G230" s="9"/>
      <c r="H230" s="9"/>
      <c r="I230" s="9"/>
      <c r="J230" s="9"/>
      <c r="K230" s="6"/>
    </row>
    <row r="231" spans="1:11" x14ac:dyDescent="0.15">
      <c r="A231" s="16"/>
      <c r="B231" s="17"/>
      <c r="C231" s="17"/>
      <c r="D231" s="17"/>
      <c r="E231" s="17"/>
      <c r="F231" s="17"/>
      <c r="G231" s="17"/>
      <c r="H231" s="17"/>
      <c r="I231" s="17"/>
      <c r="J231" s="17"/>
      <c r="K231" s="18"/>
    </row>
    <row r="232" spans="1:11" x14ac:dyDescent="0.15">
      <c r="A232" s="16" t="s">
        <v>28</v>
      </c>
      <c r="B232" s="17"/>
      <c r="C232" s="17"/>
      <c r="D232" s="17"/>
      <c r="E232" s="17"/>
      <c r="F232" s="17"/>
      <c r="G232" s="17"/>
      <c r="H232" s="17"/>
      <c r="I232" s="17"/>
      <c r="J232" s="17"/>
      <c r="K232" s="18"/>
    </row>
    <row r="233" spans="1:11" ht="20.100000000000001" customHeight="1" x14ac:dyDescent="0.15">
      <c r="A233" s="235" t="s">
        <v>29</v>
      </c>
      <c r="B233" s="235"/>
      <c r="C233" s="235"/>
      <c r="D233" s="235"/>
      <c r="E233" s="235" t="s">
        <v>42</v>
      </c>
      <c r="F233" s="235"/>
      <c r="G233" s="235"/>
      <c r="H233" s="235"/>
      <c r="I233" s="235" t="s">
        <v>43</v>
      </c>
      <c r="J233" s="235"/>
      <c r="K233" s="235"/>
    </row>
    <row r="234" spans="1:11" ht="30" customHeight="1" x14ac:dyDescent="0.15">
      <c r="A234" s="205" t="s">
        <v>162</v>
      </c>
      <c r="B234" s="304"/>
      <c r="C234" s="304"/>
      <c r="D234" s="305"/>
      <c r="E234" s="306">
        <f>'様式3-1-2（設計・要緊急安全確認）'!D18</f>
        <v>0</v>
      </c>
      <c r="F234" s="307"/>
      <c r="G234" s="308"/>
      <c r="H234" s="12" t="s">
        <v>41</v>
      </c>
      <c r="I234" s="309"/>
      <c r="J234" s="309"/>
      <c r="K234" s="309"/>
    </row>
    <row r="235" spans="1:11" ht="30" hidden="1" customHeight="1" x14ac:dyDescent="0.15">
      <c r="A235" s="310"/>
      <c r="B235" s="310"/>
      <c r="C235" s="310"/>
      <c r="D235" s="310"/>
      <c r="E235" s="306"/>
      <c r="F235" s="307"/>
      <c r="G235" s="308"/>
      <c r="H235" s="12"/>
      <c r="I235" s="309"/>
      <c r="J235" s="309"/>
      <c r="K235" s="309"/>
    </row>
    <row r="236" spans="1:11" ht="30" hidden="1" customHeight="1" x14ac:dyDescent="0.15">
      <c r="A236" s="310"/>
      <c r="B236" s="310"/>
      <c r="C236" s="310"/>
      <c r="D236" s="310"/>
      <c r="E236" s="306"/>
      <c r="F236" s="307"/>
      <c r="G236" s="308"/>
      <c r="H236" s="12"/>
      <c r="I236" s="309"/>
      <c r="J236" s="309"/>
      <c r="K236" s="309"/>
    </row>
    <row r="237" spans="1:11" ht="30" customHeight="1" x14ac:dyDescent="0.15">
      <c r="A237" s="310" t="s">
        <v>163</v>
      </c>
      <c r="B237" s="310"/>
      <c r="C237" s="310"/>
      <c r="D237" s="310"/>
      <c r="E237" s="306" t="str">
        <f>'様式3-1-2（設計・要緊急安全確認）'!V18</f>
        <v/>
      </c>
      <c r="F237" s="307"/>
      <c r="G237" s="308"/>
      <c r="H237" s="12" t="s">
        <v>41</v>
      </c>
      <c r="I237" s="309"/>
      <c r="J237" s="309"/>
      <c r="K237" s="309"/>
    </row>
    <row r="238" spans="1:11" x14ac:dyDescent="0.15">
      <c r="A238" s="16" t="s">
        <v>33</v>
      </c>
      <c r="B238" s="17"/>
      <c r="C238" s="17"/>
      <c r="D238" s="17"/>
      <c r="E238" s="17"/>
      <c r="F238" s="17"/>
      <c r="G238" s="17"/>
      <c r="H238" s="17"/>
      <c r="I238" s="17"/>
      <c r="J238" s="17"/>
      <c r="K238" s="18"/>
    </row>
    <row r="239" spans="1:11" x14ac:dyDescent="0.15">
      <c r="A239" s="16"/>
      <c r="B239" s="17"/>
      <c r="C239" s="17"/>
      <c r="D239" s="17"/>
      <c r="E239" s="17"/>
      <c r="F239" s="17"/>
      <c r="G239" s="17"/>
      <c r="H239" s="17"/>
      <c r="I239" s="17"/>
      <c r="J239" s="17"/>
      <c r="K239" s="18"/>
    </row>
    <row r="240" spans="1:11" hidden="1" x14ac:dyDescent="0.15">
      <c r="A240" s="16"/>
      <c r="B240" s="17"/>
      <c r="C240" s="17"/>
      <c r="D240" s="17"/>
      <c r="E240" s="17"/>
      <c r="F240" s="17"/>
      <c r="G240" s="17"/>
      <c r="H240" s="17"/>
      <c r="I240" s="17"/>
      <c r="J240" s="17"/>
      <c r="K240" s="18"/>
    </row>
    <row r="241" spans="1:12" ht="20.100000000000001" hidden="1" customHeight="1" x14ac:dyDescent="0.15">
      <c r="A241" s="322"/>
      <c r="B241" s="323"/>
      <c r="C241" s="323"/>
      <c r="D241" s="323"/>
      <c r="E241" s="324"/>
      <c r="F241" s="324"/>
      <c r="G241" s="324"/>
      <c r="H241" s="324"/>
      <c r="I241" s="324"/>
      <c r="J241" s="324"/>
      <c r="K241" s="18"/>
    </row>
    <row r="242" spans="1:12" ht="20.100000000000001" hidden="1" customHeight="1" x14ac:dyDescent="0.15">
      <c r="A242" s="322"/>
      <c r="B242" s="323"/>
      <c r="C242" s="323"/>
      <c r="D242" s="323"/>
      <c r="E242" s="324"/>
      <c r="F242" s="324"/>
      <c r="G242" s="324"/>
      <c r="H242" s="324"/>
      <c r="I242" s="324"/>
      <c r="J242" s="324"/>
      <c r="K242" s="18"/>
    </row>
    <row r="243" spans="1:12" ht="39.950000000000003" hidden="1" customHeight="1" x14ac:dyDescent="0.15">
      <c r="A243" s="325"/>
      <c r="B243" s="326"/>
      <c r="C243" s="326"/>
      <c r="D243" s="326"/>
      <c r="E243" s="324"/>
      <c r="F243" s="324"/>
      <c r="G243" s="324"/>
      <c r="H243" s="324"/>
      <c r="I243" s="324"/>
      <c r="J243" s="324"/>
      <c r="K243" s="18"/>
    </row>
    <row r="244" spans="1:12" s="125" customFormat="1" x14ac:dyDescent="0.15">
      <c r="A244" s="90" t="s">
        <v>345</v>
      </c>
      <c r="B244" s="91"/>
      <c r="C244" s="91"/>
      <c r="D244" s="91"/>
      <c r="E244" s="91"/>
      <c r="F244" s="91"/>
      <c r="G244" s="91"/>
      <c r="H244" s="91"/>
      <c r="I244" s="91"/>
      <c r="J244" s="91"/>
      <c r="K244" s="126"/>
    </row>
    <row r="245" spans="1:12" s="125" customFormat="1" ht="30" customHeight="1" x14ac:dyDescent="0.15">
      <c r="A245" s="166" t="s">
        <v>346</v>
      </c>
      <c r="B245" s="245" t="s">
        <v>369</v>
      </c>
      <c r="C245" s="246"/>
      <c r="D245" s="247"/>
      <c r="E245" s="17" t="s">
        <v>54</v>
      </c>
      <c r="F245" s="91"/>
      <c r="G245" s="91"/>
      <c r="H245" s="91"/>
      <c r="I245" s="91"/>
      <c r="J245" s="91"/>
      <c r="K245" s="126"/>
      <c r="L245" s="169"/>
    </row>
    <row r="246" spans="1:12" s="125" customFormat="1" ht="30" customHeight="1" x14ac:dyDescent="0.15">
      <c r="A246" s="166" t="s">
        <v>347</v>
      </c>
      <c r="B246" s="248" t="s">
        <v>370</v>
      </c>
      <c r="C246" s="249"/>
      <c r="D246" s="91" t="s">
        <v>54</v>
      </c>
      <c r="E246" s="17"/>
      <c r="F246" s="91"/>
      <c r="G246" s="91"/>
      <c r="H246" s="91"/>
      <c r="I246" s="91"/>
      <c r="J246" s="91"/>
      <c r="K246" s="126"/>
    </row>
    <row r="247" spans="1:12" x14ac:dyDescent="0.15">
      <c r="A247" s="20"/>
      <c r="B247" s="21"/>
      <c r="C247" s="21"/>
      <c r="D247" s="21"/>
      <c r="E247" s="21"/>
      <c r="F247" s="21"/>
      <c r="G247" s="21"/>
      <c r="H247" s="21"/>
      <c r="I247" s="21"/>
      <c r="J247" s="21"/>
      <c r="K247" s="22"/>
    </row>
    <row r="249" spans="1:12" x14ac:dyDescent="0.15">
      <c r="A249" s="13" t="s">
        <v>161</v>
      </c>
      <c r="B249" s="14"/>
      <c r="C249" s="14"/>
      <c r="D249" s="14"/>
      <c r="E249" s="14"/>
      <c r="F249" s="14"/>
      <c r="G249" s="14"/>
      <c r="H249" s="14"/>
      <c r="I249" s="14"/>
      <c r="J249" s="14"/>
      <c r="K249" s="15"/>
    </row>
    <row r="250" spans="1:12" x14ac:dyDescent="0.15">
      <c r="A250" s="16"/>
      <c r="B250" s="17"/>
      <c r="C250" s="17"/>
      <c r="D250" s="17"/>
      <c r="E250" s="17"/>
      <c r="F250" s="17"/>
      <c r="G250" s="17"/>
      <c r="H250" s="17"/>
      <c r="I250" s="17"/>
      <c r="J250" s="17"/>
      <c r="K250" s="18"/>
    </row>
    <row r="251" spans="1:12" x14ac:dyDescent="0.15">
      <c r="A251" s="16"/>
      <c r="B251" s="17"/>
      <c r="C251" s="17"/>
      <c r="D251" s="17"/>
      <c r="E251" s="17"/>
      <c r="F251" s="17"/>
      <c r="G251" s="17"/>
      <c r="H251" s="17"/>
      <c r="I251" s="17"/>
      <c r="J251" s="17"/>
      <c r="K251" s="18"/>
    </row>
    <row r="252" spans="1:12" x14ac:dyDescent="0.15">
      <c r="A252" s="16"/>
      <c r="B252" s="17"/>
      <c r="C252" s="17"/>
      <c r="D252" s="17"/>
      <c r="E252" s="17"/>
      <c r="F252" s="17"/>
      <c r="G252" s="17"/>
      <c r="H252" s="17"/>
      <c r="I252" s="17"/>
      <c r="J252" s="17"/>
      <c r="K252" s="18"/>
    </row>
    <row r="253" spans="1:12" ht="18.75" x14ac:dyDescent="0.15">
      <c r="A253" s="292" t="s">
        <v>16</v>
      </c>
      <c r="B253" s="293"/>
      <c r="C253" s="293"/>
      <c r="D253" s="293"/>
      <c r="E253" s="293"/>
      <c r="F253" s="293"/>
      <c r="G253" s="293"/>
      <c r="H253" s="293"/>
      <c r="I253" s="293"/>
      <c r="J253" s="293"/>
      <c r="K253" s="294"/>
    </row>
    <row r="254" spans="1:12" ht="18.75" x14ac:dyDescent="0.15">
      <c r="A254" s="19"/>
      <c r="B254" s="17"/>
      <c r="C254" s="17"/>
      <c r="D254" s="17"/>
      <c r="E254" s="17"/>
      <c r="F254" s="17"/>
      <c r="G254" s="17"/>
      <c r="H254" s="17"/>
      <c r="I254" s="17"/>
      <c r="J254" s="17"/>
      <c r="K254" s="18"/>
    </row>
    <row r="255" spans="1:12" x14ac:dyDescent="0.15">
      <c r="A255" s="16"/>
      <c r="B255" s="17"/>
      <c r="C255" s="17"/>
      <c r="D255" s="17"/>
      <c r="E255" s="17"/>
      <c r="F255" s="17"/>
      <c r="G255" s="17"/>
      <c r="H255" s="17"/>
      <c r="I255" s="17"/>
      <c r="J255" s="17"/>
      <c r="K255" s="18"/>
    </row>
    <row r="256" spans="1:12" x14ac:dyDescent="0.15">
      <c r="A256" s="16" t="s">
        <v>36</v>
      </c>
      <c r="B256" s="17"/>
      <c r="C256" s="17"/>
      <c r="D256" s="17"/>
      <c r="E256" s="17"/>
      <c r="F256" s="17"/>
      <c r="G256" s="17"/>
      <c r="H256" s="17"/>
      <c r="I256" s="17"/>
      <c r="J256" s="17"/>
      <c r="K256" s="18"/>
    </row>
    <row r="257" spans="1:11" ht="30" customHeight="1" x14ac:dyDescent="0.15">
      <c r="A257" s="81" t="s">
        <v>17</v>
      </c>
      <c r="B257" s="196" t="str">
        <f>CONCATENATE(基礎情報入力!D4,"　　",基礎情報入力!D5)</f>
        <v>　　</v>
      </c>
      <c r="C257" s="197"/>
      <c r="D257" s="197"/>
      <c r="E257" s="197"/>
      <c r="F257" s="197"/>
      <c r="G257" s="197"/>
      <c r="H257" s="197"/>
      <c r="I257" s="197"/>
      <c r="J257" s="197"/>
      <c r="K257" s="234"/>
    </row>
    <row r="258" spans="1:11" x14ac:dyDescent="0.15">
      <c r="A258" s="16"/>
      <c r="B258" s="17"/>
      <c r="C258" s="17"/>
      <c r="D258" s="17"/>
      <c r="E258" s="17"/>
      <c r="F258" s="17"/>
      <c r="G258" s="17"/>
      <c r="H258" s="17"/>
      <c r="I258" s="17"/>
      <c r="J258" s="17"/>
      <c r="K258" s="18"/>
    </row>
    <row r="259" spans="1:11" x14ac:dyDescent="0.15">
      <c r="A259" s="90" t="s">
        <v>213</v>
      </c>
      <c r="B259" s="17"/>
      <c r="C259" s="17"/>
      <c r="D259" s="17"/>
      <c r="E259" s="17"/>
      <c r="F259" s="17"/>
      <c r="G259" s="17"/>
      <c r="H259" s="17"/>
      <c r="I259" s="17"/>
      <c r="J259" s="17"/>
      <c r="K259" s="18"/>
    </row>
    <row r="260" spans="1:11" ht="30" customHeight="1" x14ac:dyDescent="0.15">
      <c r="A260" s="295"/>
      <c r="B260" s="296"/>
      <c r="C260" s="17" t="s">
        <v>20</v>
      </c>
      <c r="D260" s="17"/>
      <c r="E260" s="17"/>
      <c r="F260" s="17"/>
      <c r="G260" s="17"/>
      <c r="H260" s="17"/>
      <c r="I260" s="17"/>
      <c r="J260" s="17"/>
      <c r="K260" s="18"/>
    </row>
    <row r="261" spans="1:11" x14ac:dyDescent="0.15">
      <c r="A261" s="16"/>
      <c r="B261" s="17"/>
      <c r="C261" s="17"/>
      <c r="D261" s="17"/>
      <c r="E261" s="17"/>
      <c r="F261" s="17"/>
      <c r="G261" s="17"/>
      <c r="H261" s="17"/>
      <c r="I261" s="17"/>
      <c r="J261" s="17"/>
      <c r="K261" s="18"/>
    </row>
    <row r="262" spans="1:11" x14ac:dyDescent="0.15">
      <c r="A262" s="16" t="s">
        <v>18</v>
      </c>
      <c r="B262" s="17"/>
      <c r="C262" s="17"/>
      <c r="D262" s="17"/>
      <c r="E262" s="17"/>
      <c r="F262" s="17"/>
      <c r="G262" s="17"/>
      <c r="H262" s="17"/>
      <c r="I262" s="17"/>
      <c r="J262" s="17"/>
      <c r="K262" s="18"/>
    </row>
    <row r="263" spans="1:11" ht="30" customHeight="1" x14ac:dyDescent="0.15">
      <c r="A263" s="82" t="s">
        <v>19</v>
      </c>
      <c r="B263" s="297">
        <f>基礎情報入力!L64</f>
        <v>0</v>
      </c>
      <c r="C263" s="298"/>
      <c r="D263" s="298"/>
      <c r="E263" s="298"/>
      <c r="F263" s="298"/>
      <c r="G263" s="298"/>
      <c r="H263" s="298"/>
      <c r="I263" s="298"/>
      <c r="J263" s="298"/>
      <c r="K263" s="299"/>
    </row>
    <row r="264" spans="1:11" ht="24.95" customHeight="1" x14ac:dyDescent="0.15">
      <c r="A264" s="203" t="s">
        <v>34</v>
      </c>
      <c r="B264" s="297">
        <f>基礎情報入力!L65</f>
        <v>0</v>
      </c>
      <c r="C264" s="298"/>
      <c r="D264" s="298"/>
      <c r="E264" s="298"/>
      <c r="F264" s="298"/>
      <c r="G264" s="298"/>
      <c r="H264" s="298"/>
      <c r="I264" s="298"/>
      <c r="J264" s="298"/>
      <c r="K264" s="299"/>
    </row>
    <row r="265" spans="1:11" ht="39.950000000000003" customHeight="1" x14ac:dyDescent="0.15">
      <c r="A265" s="300"/>
      <c r="B265" s="301" t="str">
        <f>CONCATENATE(基礎情報入力!L66,基礎情報入力!L67,基礎情報入力!L68)</f>
        <v/>
      </c>
      <c r="C265" s="302"/>
      <c r="D265" s="302"/>
      <c r="E265" s="302"/>
      <c r="F265" s="302"/>
      <c r="G265" s="302"/>
      <c r="H265" s="302"/>
      <c r="I265" s="302"/>
      <c r="J265" s="302"/>
      <c r="K265" s="303"/>
    </row>
    <row r="266" spans="1:11" ht="30" customHeight="1" x14ac:dyDescent="0.15">
      <c r="A266" s="82" t="s">
        <v>21</v>
      </c>
      <c r="B266" s="311" t="str">
        <f>B265</f>
        <v/>
      </c>
      <c r="C266" s="312"/>
      <c r="D266" s="312"/>
      <c r="E266" s="312"/>
      <c r="F266" s="312"/>
      <c r="G266" s="312"/>
      <c r="H266" s="312"/>
      <c r="I266" s="312"/>
      <c r="J266" s="312"/>
      <c r="K266" s="313"/>
    </row>
    <row r="267" spans="1:11" x14ac:dyDescent="0.15">
      <c r="A267" s="16" t="s">
        <v>22</v>
      </c>
      <c r="B267" s="17"/>
      <c r="C267" s="17"/>
      <c r="D267" s="17"/>
      <c r="E267" s="17"/>
      <c r="F267" s="17"/>
      <c r="G267" s="17"/>
      <c r="H267" s="17"/>
      <c r="I267" s="17"/>
      <c r="J267" s="17"/>
      <c r="K267" s="18"/>
    </row>
    <row r="268" spans="1:11" x14ac:dyDescent="0.15">
      <c r="A268" s="16"/>
      <c r="B268" s="17"/>
      <c r="C268" s="17"/>
      <c r="D268" s="17"/>
      <c r="E268" s="17"/>
      <c r="F268" s="17"/>
      <c r="G268" s="17"/>
      <c r="H268" s="17"/>
      <c r="I268" s="17"/>
      <c r="J268" s="17"/>
      <c r="K268" s="18"/>
    </row>
    <row r="269" spans="1:11" ht="39.950000000000003" customHeight="1" x14ac:dyDescent="0.15">
      <c r="A269" s="82" t="s">
        <v>23</v>
      </c>
      <c r="B269" s="314"/>
      <c r="C269" s="315"/>
      <c r="D269" s="315"/>
      <c r="E269" s="315"/>
      <c r="F269" s="315"/>
      <c r="G269" s="315"/>
      <c r="H269" s="315"/>
      <c r="I269" s="315"/>
      <c r="J269" s="315"/>
      <c r="K269" s="316"/>
    </row>
    <row r="270" spans="1:11" ht="30" customHeight="1" x14ac:dyDescent="0.15">
      <c r="A270" s="8" t="s">
        <v>24</v>
      </c>
      <c r="B270" s="317" t="s">
        <v>37</v>
      </c>
      <c r="C270" s="318"/>
      <c r="D270" s="318"/>
      <c r="E270" s="318"/>
      <c r="F270" s="84" t="s">
        <v>40</v>
      </c>
      <c r="G270" s="83"/>
      <c r="H270" s="84" t="s">
        <v>38</v>
      </c>
      <c r="I270" s="83"/>
      <c r="J270" s="10" t="s">
        <v>39</v>
      </c>
      <c r="K270" s="11"/>
    </row>
    <row r="271" spans="1:11" ht="30" customHeight="1" x14ac:dyDescent="0.15">
      <c r="A271" s="8" t="s">
        <v>25</v>
      </c>
      <c r="B271" s="319">
        <f>基礎情報入力!L69</f>
        <v>0</v>
      </c>
      <c r="C271" s="320"/>
      <c r="D271" s="9" t="s">
        <v>26</v>
      </c>
      <c r="E271" s="9"/>
      <c r="F271" s="9"/>
      <c r="G271" s="9"/>
      <c r="H271" s="9"/>
      <c r="I271" s="9"/>
      <c r="J271" s="9"/>
      <c r="K271" s="6"/>
    </row>
    <row r="272" spans="1:11" ht="30" customHeight="1" x14ac:dyDescent="0.15">
      <c r="A272" s="81" t="s">
        <v>35</v>
      </c>
      <c r="B272" s="290" t="s">
        <v>44</v>
      </c>
      <c r="C272" s="321"/>
      <c r="D272" s="9" t="s">
        <v>27</v>
      </c>
      <c r="E272" s="9"/>
      <c r="F272" s="9"/>
      <c r="G272" s="9"/>
      <c r="H272" s="9"/>
      <c r="I272" s="9"/>
      <c r="J272" s="9"/>
      <c r="K272" s="6"/>
    </row>
    <row r="273" spans="1:12" x14ac:dyDescent="0.15">
      <c r="A273" s="16"/>
      <c r="B273" s="17"/>
      <c r="C273" s="17"/>
      <c r="D273" s="17"/>
      <c r="E273" s="17"/>
      <c r="F273" s="17"/>
      <c r="G273" s="17"/>
      <c r="H273" s="17"/>
      <c r="I273" s="17"/>
      <c r="J273" s="17"/>
      <c r="K273" s="18"/>
    </row>
    <row r="274" spans="1:12" x14ac:dyDescent="0.15">
      <c r="A274" s="16" t="s">
        <v>28</v>
      </c>
      <c r="B274" s="17"/>
      <c r="C274" s="17"/>
      <c r="D274" s="17"/>
      <c r="E274" s="17"/>
      <c r="F274" s="17"/>
      <c r="G274" s="17"/>
      <c r="H274" s="17"/>
      <c r="I274" s="17"/>
      <c r="J274" s="17"/>
      <c r="K274" s="18"/>
    </row>
    <row r="275" spans="1:12" ht="20.100000000000001" customHeight="1" x14ac:dyDescent="0.15">
      <c r="A275" s="235" t="s">
        <v>29</v>
      </c>
      <c r="B275" s="235"/>
      <c r="C275" s="235"/>
      <c r="D275" s="235"/>
      <c r="E275" s="235" t="s">
        <v>42</v>
      </c>
      <c r="F275" s="235"/>
      <c r="G275" s="235"/>
      <c r="H275" s="235"/>
      <c r="I275" s="235" t="s">
        <v>43</v>
      </c>
      <c r="J275" s="235"/>
      <c r="K275" s="235"/>
    </row>
    <row r="276" spans="1:12" ht="30" customHeight="1" x14ac:dyDescent="0.15">
      <c r="A276" s="205" t="s">
        <v>162</v>
      </c>
      <c r="B276" s="304"/>
      <c r="C276" s="304"/>
      <c r="D276" s="305"/>
      <c r="E276" s="306">
        <f>'様式3-1-2（設計・要緊急安全確認）'!D20</f>
        <v>0</v>
      </c>
      <c r="F276" s="307"/>
      <c r="G276" s="308"/>
      <c r="H276" s="12" t="s">
        <v>41</v>
      </c>
      <c r="I276" s="309"/>
      <c r="J276" s="309"/>
      <c r="K276" s="309"/>
    </row>
    <row r="277" spans="1:12" ht="30" hidden="1" customHeight="1" x14ac:dyDescent="0.15">
      <c r="A277" s="310"/>
      <c r="B277" s="310"/>
      <c r="C277" s="310"/>
      <c r="D277" s="310"/>
      <c r="E277" s="306"/>
      <c r="F277" s="307"/>
      <c r="G277" s="308"/>
      <c r="H277" s="12"/>
      <c r="I277" s="309"/>
      <c r="J277" s="309"/>
      <c r="K277" s="309"/>
    </row>
    <row r="278" spans="1:12" ht="30" hidden="1" customHeight="1" x14ac:dyDescent="0.15">
      <c r="A278" s="310"/>
      <c r="B278" s="310"/>
      <c r="C278" s="310"/>
      <c r="D278" s="310"/>
      <c r="E278" s="306"/>
      <c r="F278" s="307"/>
      <c r="G278" s="308"/>
      <c r="H278" s="12"/>
      <c r="I278" s="309"/>
      <c r="J278" s="309"/>
      <c r="K278" s="309"/>
    </row>
    <row r="279" spans="1:12" ht="30" customHeight="1" x14ac:dyDescent="0.15">
      <c r="A279" s="310" t="s">
        <v>163</v>
      </c>
      <c r="B279" s="310"/>
      <c r="C279" s="310"/>
      <c r="D279" s="310"/>
      <c r="E279" s="306" t="str">
        <f>'様式3-1-2（設計・要緊急安全確認）'!V20</f>
        <v/>
      </c>
      <c r="F279" s="307"/>
      <c r="G279" s="308"/>
      <c r="H279" s="12" t="s">
        <v>41</v>
      </c>
      <c r="I279" s="309"/>
      <c r="J279" s="309"/>
      <c r="K279" s="309"/>
    </row>
    <row r="280" spans="1:12" x14ac:dyDescent="0.15">
      <c r="A280" s="16" t="s">
        <v>33</v>
      </c>
      <c r="B280" s="17"/>
      <c r="C280" s="17"/>
      <c r="D280" s="17"/>
      <c r="E280" s="17"/>
      <c r="F280" s="17"/>
      <c r="G280" s="17"/>
      <c r="H280" s="17"/>
      <c r="I280" s="17"/>
      <c r="J280" s="17"/>
      <c r="K280" s="18"/>
    </row>
    <row r="281" spans="1:12" x14ac:dyDescent="0.15">
      <c r="A281" s="16"/>
      <c r="B281" s="17"/>
      <c r="C281" s="17"/>
      <c r="D281" s="17"/>
      <c r="E281" s="17"/>
      <c r="F281" s="17"/>
      <c r="G281" s="17"/>
      <c r="H281" s="17"/>
      <c r="I281" s="17"/>
      <c r="J281" s="17"/>
      <c r="K281" s="18"/>
    </row>
    <row r="282" spans="1:12" hidden="1" x14ac:dyDescent="0.15">
      <c r="A282" s="16"/>
      <c r="B282" s="17"/>
      <c r="C282" s="17"/>
      <c r="D282" s="17"/>
      <c r="E282" s="17"/>
      <c r="F282" s="17"/>
      <c r="G282" s="17"/>
      <c r="H282" s="17"/>
      <c r="I282" s="17"/>
      <c r="J282" s="17"/>
      <c r="K282" s="18"/>
    </row>
    <row r="283" spans="1:12" ht="20.100000000000001" hidden="1" customHeight="1" x14ac:dyDescent="0.15">
      <c r="A283" s="322"/>
      <c r="B283" s="323"/>
      <c r="C283" s="323"/>
      <c r="D283" s="323"/>
      <c r="E283" s="324"/>
      <c r="F283" s="324"/>
      <c r="G283" s="324"/>
      <c r="H283" s="324"/>
      <c r="I283" s="324"/>
      <c r="J283" s="324"/>
      <c r="K283" s="18"/>
    </row>
    <row r="284" spans="1:12" ht="20.100000000000001" hidden="1" customHeight="1" x14ac:dyDescent="0.15">
      <c r="A284" s="322"/>
      <c r="B284" s="323"/>
      <c r="C284" s="323"/>
      <c r="D284" s="323"/>
      <c r="E284" s="324"/>
      <c r="F284" s="324"/>
      <c r="G284" s="324"/>
      <c r="H284" s="324"/>
      <c r="I284" s="324"/>
      <c r="J284" s="324"/>
      <c r="K284" s="18"/>
    </row>
    <row r="285" spans="1:12" ht="39.950000000000003" hidden="1" customHeight="1" x14ac:dyDescent="0.15">
      <c r="A285" s="325"/>
      <c r="B285" s="326"/>
      <c r="C285" s="326"/>
      <c r="D285" s="326"/>
      <c r="E285" s="324"/>
      <c r="F285" s="324"/>
      <c r="G285" s="324"/>
      <c r="H285" s="324"/>
      <c r="I285" s="324"/>
      <c r="J285" s="324"/>
      <c r="K285" s="18"/>
    </row>
    <row r="286" spans="1:12" s="125" customFormat="1" x14ac:dyDescent="0.15">
      <c r="A286" s="90" t="s">
        <v>345</v>
      </c>
      <c r="B286" s="91"/>
      <c r="C286" s="91"/>
      <c r="D286" s="91"/>
      <c r="E286" s="91"/>
      <c r="F286" s="91"/>
      <c r="G286" s="91"/>
      <c r="H286" s="91"/>
      <c r="I286" s="91"/>
      <c r="J286" s="91"/>
      <c r="K286" s="126"/>
    </row>
    <row r="287" spans="1:12" s="125" customFormat="1" ht="30" customHeight="1" x14ac:dyDescent="0.15">
      <c r="A287" s="166" t="s">
        <v>346</v>
      </c>
      <c r="B287" s="287" t="s">
        <v>348</v>
      </c>
      <c r="C287" s="288"/>
      <c r="D287" s="289"/>
      <c r="E287" s="17" t="s">
        <v>54</v>
      </c>
      <c r="F287" s="91"/>
      <c r="G287" s="91"/>
      <c r="H287" s="91"/>
      <c r="I287" s="91"/>
      <c r="J287" s="91"/>
      <c r="K287" s="126"/>
      <c r="L287" s="169"/>
    </row>
    <row r="288" spans="1:12" s="125" customFormat="1" ht="30" customHeight="1" x14ac:dyDescent="0.15">
      <c r="A288" s="166" t="s">
        <v>347</v>
      </c>
      <c r="B288" s="290" t="s">
        <v>89</v>
      </c>
      <c r="C288" s="291"/>
      <c r="D288" s="17" t="s">
        <v>54</v>
      </c>
      <c r="E288" s="17"/>
      <c r="F288" s="91"/>
      <c r="G288" s="91"/>
      <c r="H288" s="91"/>
      <c r="I288" s="91"/>
      <c r="J288" s="91"/>
      <c r="K288" s="126"/>
    </row>
    <row r="289" spans="1:11" x14ac:dyDescent="0.15">
      <c r="A289" s="20"/>
      <c r="B289" s="21"/>
      <c r="C289" s="21"/>
      <c r="D289" s="21"/>
      <c r="E289" s="21"/>
      <c r="F289" s="21"/>
      <c r="G289" s="21"/>
      <c r="H289" s="21"/>
      <c r="I289" s="21"/>
      <c r="J289" s="21"/>
      <c r="K289" s="22"/>
    </row>
    <row r="291" spans="1:11" x14ac:dyDescent="0.15">
      <c r="A291" s="13" t="s">
        <v>161</v>
      </c>
      <c r="B291" s="14"/>
      <c r="C291" s="14"/>
      <c r="D291" s="14"/>
      <c r="E291" s="14"/>
      <c r="F291" s="14"/>
      <c r="G291" s="14"/>
      <c r="H291" s="14"/>
      <c r="I291" s="14"/>
      <c r="J291" s="14"/>
      <c r="K291" s="15"/>
    </row>
    <row r="292" spans="1:11" x14ac:dyDescent="0.15">
      <c r="A292" s="16"/>
      <c r="B292" s="17"/>
      <c r="C292" s="17"/>
      <c r="D292" s="17"/>
      <c r="E292" s="17"/>
      <c r="F292" s="17"/>
      <c r="G292" s="17"/>
      <c r="H292" s="17"/>
      <c r="I292" s="17"/>
      <c r="J292" s="17"/>
      <c r="K292" s="18"/>
    </row>
    <row r="293" spans="1:11" x14ac:dyDescent="0.15">
      <c r="A293" s="16"/>
      <c r="B293" s="17"/>
      <c r="C293" s="17"/>
      <c r="D293" s="17"/>
      <c r="E293" s="17"/>
      <c r="F293" s="17"/>
      <c r="G293" s="17"/>
      <c r="H293" s="17"/>
      <c r="I293" s="17"/>
      <c r="J293" s="17"/>
      <c r="K293" s="18"/>
    </row>
    <row r="294" spans="1:11" x14ac:dyDescent="0.15">
      <c r="A294" s="16"/>
      <c r="B294" s="17"/>
      <c r="C294" s="17"/>
      <c r="D294" s="17"/>
      <c r="E294" s="17"/>
      <c r="F294" s="17"/>
      <c r="G294" s="17"/>
      <c r="H294" s="17"/>
      <c r="I294" s="17"/>
      <c r="J294" s="17"/>
      <c r="K294" s="18"/>
    </row>
    <row r="295" spans="1:11" ht="18.75" x14ac:dyDescent="0.15">
      <c r="A295" s="292" t="s">
        <v>16</v>
      </c>
      <c r="B295" s="293"/>
      <c r="C295" s="293"/>
      <c r="D295" s="293"/>
      <c r="E295" s="293"/>
      <c r="F295" s="293"/>
      <c r="G295" s="293"/>
      <c r="H295" s="293"/>
      <c r="I295" s="293"/>
      <c r="J295" s="293"/>
      <c r="K295" s="294"/>
    </row>
    <row r="296" spans="1:11" ht="18.75" x14ac:dyDescent="0.15">
      <c r="A296" s="19"/>
      <c r="B296" s="17"/>
      <c r="C296" s="17"/>
      <c r="D296" s="17"/>
      <c r="E296" s="17"/>
      <c r="F296" s="17"/>
      <c r="G296" s="17"/>
      <c r="H296" s="17"/>
      <c r="I296" s="17"/>
      <c r="J296" s="17"/>
      <c r="K296" s="18"/>
    </row>
    <row r="297" spans="1:11" x14ac:dyDescent="0.15">
      <c r="A297" s="16"/>
      <c r="B297" s="17"/>
      <c r="C297" s="17"/>
      <c r="D297" s="17"/>
      <c r="E297" s="17"/>
      <c r="F297" s="17"/>
      <c r="G297" s="17"/>
      <c r="H297" s="17"/>
      <c r="I297" s="17"/>
      <c r="J297" s="17"/>
      <c r="K297" s="18"/>
    </row>
    <row r="298" spans="1:11" x14ac:dyDescent="0.15">
      <c r="A298" s="16" t="s">
        <v>36</v>
      </c>
      <c r="B298" s="17"/>
      <c r="C298" s="17"/>
      <c r="D298" s="17"/>
      <c r="E298" s="17"/>
      <c r="F298" s="17"/>
      <c r="G298" s="17"/>
      <c r="H298" s="17"/>
      <c r="I298" s="17"/>
      <c r="J298" s="17"/>
      <c r="K298" s="18"/>
    </row>
    <row r="299" spans="1:11" ht="30" customHeight="1" x14ac:dyDescent="0.15">
      <c r="A299" s="81" t="s">
        <v>17</v>
      </c>
      <c r="B299" s="196" t="str">
        <f>CONCATENATE(基礎情報入力!D4,"　　",基礎情報入力!D5)</f>
        <v>　　</v>
      </c>
      <c r="C299" s="197"/>
      <c r="D299" s="197"/>
      <c r="E299" s="197"/>
      <c r="F299" s="197"/>
      <c r="G299" s="197"/>
      <c r="H299" s="197"/>
      <c r="I299" s="197"/>
      <c r="J299" s="197"/>
      <c r="K299" s="234"/>
    </row>
    <row r="300" spans="1:11" x14ac:dyDescent="0.15">
      <c r="A300" s="16"/>
      <c r="B300" s="17"/>
      <c r="C300" s="17"/>
      <c r="D300" s="17"/>
      <c r="E300" s="17"/>
      <c r="F300" s="17"/>
      <c r="G300" s="17"/>
      <c r="H300" s="17"/>
      <c r="I300" s="17"/>
      <c r="J300" s="17"/>
      <c r="K300" s="18"/>
    </row>
    <row r="301" spans="1:11" x14ac:dyDescent="0.15">
      <c r="A301" s="90" t="s">
        <v>213</v>
      </c>
      <c r="B301" s="17"/>
      <c r="C301" s="17"/>
      <c r="D301" s="17"/>
      <c r="E301" s="17"/>
      <c r="F301" s="17"/>
      <c r="G301" s="17"/>
      <c r="H301" s="17"/>
      <c r="I301" s="17"/>
      <c r="J301" s="17"/>
      <c r="K301" s="18"/>
    </row>
    <row r="302" spans="1:11" ht="30" customHeight="1" x14ac:dyDescent="0.15">
      <c r="A302" s="295"/>
      <c r="B302" s="296"/>
      <c r="C302" s="17" t="s">
        <v>20</v>
      </c>
      <c r="D302" s="17"/>
      <c r="E302" s="17"/>
      <c r="F302" s="17"/>
      <c r="G302" s="17"/>
      <c r="H302" s="17"/>
      <c r="I302" s="17"/>
      <c r="J302" s="17"/>
      <c r="K302" s="18"/>
    </row>
    <row r="303" spans="1:11" x14ac:dyDescent="0.15">
      <c r="A303" s="16"/>
      <c r="B303" s="17"/>
      <c r="C303" s="17"/>
      <c r="D303" s="17"/>
      <c r="E303" s="17"/>
      <c r="F303" s="17"/>
      <c r="G303" s="17"/>
      <c r="H303" s="17"/>
      <c r="I303" s="17"/>
      <c r="J303" s="17"/>
      <c r="K303" s="18"/>
    </row>
    <row r="304" spans="1:11" x14ac:dyDescent="0.15">
      <c r="A304" s="16" t="s">
        <v>18</v>
      </c>
      <c r="B304" s="17"/>
      <c r="C304" s="17"/>
      <c r="D304" s="17"/>
      <c r="E304" s="17"/>
      <c r="F304" s="17"/>
      <c r="G304" s="17"/>
      <c r="H304" s="17"/>
      <c r="I304" s="17"/>
      <c r="J304" s="17"/>
      <c r="K304" s="18"/>
    </row>
    <row r="305" spans="1:11" ht="30" customHeight="1" x14ac:dyDescent="0.15">
      <c r="A305" s="82" t="s">
        <v>19</v>
      </c>
      <c r="B305" s="297">
        <f>基礎情報入力!L73</f>
        <v>0</v>
      </c>
      <c r="C305" s="298"/>
      <c r="D305" s="298"/>
      <c r="E305" s="298"/>
      <c r="F305" s="298"/>
      <c r="G305" s="298"/>
      <c r="H305" s="298"/>
      <c r="I305" s="298"/>
      <c r="J305" s="298"/>
      <c r="K305" s="299"/>
    </row>
    <row r="306" spans="1:11" ht="24.95" customHeight="1" x14ac:dyDescent="0.15">
      <c r="A306" s="203" t="s">
        <v>34</v>
      </c>
      <c r="B306" s="297">
        <f>基礎情報入力!L74</f>
        <v>0</v>
      </c>
      <c r="C306" s="298"/>
      <c r="D306" s="298"/>
      <c r="E306" s="298"/>
      <c r="F306" s="298"/>
      <c r="G306" s="298"/>
      <c r="H306" s="298"/>
      <c r="I306" s="298"/>
      <c r="J306" s="298"/>
      <c r="K306" s="299"/>
    </row>
    <row r="307" spans="1:11" ht="39.950000000000003" customHeight="1" x14ac:dyDescent="0.15">
      <c r="A307" s="300"/>
      <c r="B307" s="301" t="str">
        <f>CONCATENATE(基礎情報入力!L75,基礎情報入力!L76,基礎情報入力!L77)</f>
        <v/>
      </c>
      <c r="C307" s="302"/>
      <c r="D307" s="302"/>
      <c r="E307" s="302"/>
      <c r="F307" s="302"/>
      <c r="G307" s="302"/>
      <c r="H307" s="302"/>
      <c r="I307" s="302"/>
      <c r="J307" s="302"/>
      <c r="K307" s="303"/>
    </row>
    <row r="308" spans="1:11" ht="30" customHeight="1" x14ac:dyDescent="0.15">
      <c r="A308" s="82" t="s">
        <v>21</v>
      </c>
      <c r="B308" s="311" t="str">
        <f>B307</f>
        <v/>
      </c>
      <c r="C308" s="312"/>
      <c r="D308" s="312"/>
      <c r="E308" s="312"/>
      <c r="F308" s="312"/>
      <c r="G308" s="312"/>
      <c r="H308" s="312"/>
      <c r="I308" s="312"/>
      <c r="J308" s="312"/>
      <c r="K308" s="313"/>
    </row>
    <row r="309" spans="1:11" x14ac:dyDescent="0.15">
      <c r="A309" s="16" t="s">
        <v>22</v>
      </c>
      <c r="B309" s="17"/>
      <c r="C309" s="17"/>
      <c r="D309" s="17"/>
      <c r="E309" s="17"/>
      <c r="F309" s="17"/>
      <c r="G309" s="17"/>
      <c r="H309" s="17"/>
      <c r="I309" s="17"/>
      <c r="J309" s="17"/>
      <c r="K309" s="18"/>
    </row>
    <row r="310" spans="1:11" x14ac:dyDescent="0.15">
      <c r="A310" s="16"/>
      <c r="B310" s="17"/>
      <c r="C310" s="17"/>
      <c r="D310" s="17"/>
      <c r="E310" s="17"/>
      <c r="F310" s="17"/>
      <c r="G310" s="17"/>
      <c r="H310" s="17"/>
      <c r="I310" s="17"/>
      <c r="J310" s="17"/>
      <c r="K310" s="18"/>
    </row>
    <row r="311" spans="1:11" ht="39.950000000000003" customHeight="1" x14ac:dyDescent="0.15">
      <c r="A311" s="82" t="s">
        <v>23</v>
      </c>
      <c r="B311" s="314"/>
      <c r="C311" s="315"/>
      <c r="D311" s="315"/>
      <c r="E311" s="315"/>
      <c r="F311" s="315"/>
      <c r="G311" s="315"/>
      <c r="H311" s="315"/>
      <c r="I311" s="315"/>
      <c r="J311" s="315"/>
      <c r="K311" s="316"/>
    </row>
    <row r="312" spans="1:11" ht="30" customHeight="1" x14ac:dyDescent="0.15">
      <c r="A312" s="8" t="s">
        <v>24</v>
      </c>
      <c r="B312" s="317" t="s">
        <v>37</v>
      </c>
      <c r="C312" s="318"/>
      <c r="D312" s="318"/>
      <c r="E312" s="318"/>
      <c r="F312" s="84" t="s">
        <v>40</v>
      </c>
      <c r="G312" s="83"/>
      <c r="H312" s="84" t="s">
        <v>38</v>
      </c>
      <c r="I312" s="83"/>
      <c r="J312" s="10" t="s">
        <v>39</v>
      </c>
      <c r="K312" s="11"/>
    </row>
    <row r="313" spans="1:11" ht="30" customHeight="1" x14ac:dyDescent="0.15">
      <c r="A313" s="8" t="s">
        <v>25</v>
      </c>
      <c r="B313" s="319">
        <f>基礎情報入力!L78</f>
        <v>0</v>
      </c>
      <c r="C313" s="320"/>
      <c r="D313" s="9" t="s">
        <v>26</v>
      </c>
      <c r="E313" s="9"/>
      <c r="F313" s="9"/>
      <c r="G313" s="9"/>
      <c r="H313" s="9"/>
      <c r="I313" s="9"/>
      <c r="J313" s="9"/>
      <c r="K313" s="6"/>
    </row>
    <row r="314" spans="1:11" ht="30" customHeight="1" x14ac:dyDescent="0.15">
      <c r="A314" s="81" t="s">
        <v>35</v>
      </c>
      <c r="B314" s="290" t="s">
        <v>44</v>
      </c>
      <c r="C314" s="321"/>
      <c r="D314" s="9" t="s">
        <v>27</v>
      </c>
      <c r="E314" s="9"/>
      <c r="F314" s="9"/>
      <c r="G314" s="9"/>
      <c r="H314" s="9"/>
      <c r="I314" s="9"/>
      <c r="J314" s="9"/>
      <c r="K314" s="6"/>
    </row>
    <row r="315" spans="1:11" x14ac:dyDescent="0.15">
      <c r="A315" s="16"/>
      <c r="B315" s="17"/>
      <c r="C315" s="17"/>
      <c r="D315" s="17"/>
      <c r="E315" s="17"/>
      <c r="F315" s="17"/>
      <c r="G315" s="17"/>
      <c r="H315" s="17"/>
      <c r="I315" s="17"/>
      <c r="J315" s="17"/>
      <c r="K315" s="18"/>
    </row>
    <row r="316" spans="1:11" x14ac:dyDescent="0.15">
      <c r="A316" s="16" t="s">
        <v>28</v>
      </c>
      <c r="B316" s="17"/>
      <c r="C316" s="17"/>
      <c r="D316" s="17"/>
      <c r="E316" s="17"/>
      <c r="F316" s="17"/>
      <c r="G316" s="17"/>
      <c r="H316" s="17"/>
      <c r="I316" s="17"/>
      <c r="J316" s="17"/>
      <c r="K316" s="18"/>
    </row>
    <row r="317" spans="1:11" ht="20.100000000000001" customHeight="1" x14ac:dyDescent="0.15">
      <c r="A317" s="235" t="s">
        <v>29</v>
      </c>
      <c r="B317" s="235"/>
      <c r="C317" s="235"/>
      <c r="D317" s="235"/>
      <c r="E317" s="235" t="s">
        <v>42</v>
      </c>
      <c r="F317" s="235"/>
      <c r="G317" s="235"/>
      <c r="H317" s="235"/>
      <c r="I317" s="235" t="s">
        <v>43</v>
      </c>
      <c r="J317" s="235"/>
      <c r="K317" s="235"/>
    </row>
    <row r="318" spans="1:11" ht="30" customHeight="1" x14ac:dyDescent="0.15">
      <c r="A318" s="205" t="s">
        <v>162</v>
      </c>
      <c r="B318" s="304"/>
      <c r="C318" s="304"/>
      <c r="D318" s="305"/>
      <c r="E318" s="306">
        <f>'様式3-1-2（設計・要緊急安全確認）'!D22</f>
        <v>0</v>
      </c>
      <c r="F318" s="307"/>
      <c r="G318" s="308"/>
      <c r="H318" s="12" t="s">
        <v>41</v>
      </c>
      <c r="I318" s="309"/>
      <c r="J318" s="309"/>
      <c r="K318" s="309"/>
    </row>
    <row r="319" spans="1:11" ht="30" hidden="1" customHeight="1" x14ac:dyDescent="0.15">
      <c r="A319" s="310"/>
      <c r="B319" s="310"/>
      <c r="C319" s="310"/>
      <c r="D319" s="310"/>
      <c r="E319" s="306"/>
      <c r="F319" s="307"/>
      <c r="G319" s="308"/>
      <c r="H319" s="12"/>
      <c r="I319" s="309"/>
      <c r="J319" s="309"/>
      <c r="K319" s="309"/>
    </row>
    <row r="320" spans="1:11" ht="30" hidden="1" customHeight="1" x14ac:dyDescent="0.15">
      <c r="A320" s="310"/>
      <c r="B320" s="310"/>
      <c r="C320" s="310"/>
      <c r="D320" s="310"/>
      <c r="E320" s="306"/>
      <c r="F320" s="307"/>
      <c r="G320" s="308"/>
      <c r="H320" s="12"/>
      <c r="I320" s="309"/>
      <c r="J320" s="309"/>
      <c r="K320" s="309"/>
    </row>
    <row r="321" spans="1:12" ht="30" customHeight="1" x14ac:dyDescent="0.15">
      <c r="A321" s="310" t="s">
        <v>163</v>
      </c>
      <c r="B321" s="310"/>
      <c r="C321" s="310"/>
      <c r="D321" s="310"/>
      <c r="E321" s="306" t="str">
        <f>'様式3-1-2（設計・要緊急安全確認）'!V22</f>
        <v/>
      </c>
      <c r="F321" s="307"/>
      <c r="G321" s="308"/>
      <c r="H321" s="12" t="s">
        <v>41</v>
      </c>
      <c r="I321" s="309"/>
      <c r="J321" s="309"/>
      <c r="K321" s="309"/>
    </row>
    <row r="322" spans="1:12" x14ac:dyDescent="0.15">
      <c r="A322" s="16" t="s">
        <v>33</v>
      </c>
      <c r="B322" s="17"/>
      <c r="C322" s="17"/>
      <c r="D322" s="17"/>
      <c r="E322" s="17"/>
      <c r="F322" s="17"/>
      <c r="G322" s="17"/>
      <c r="H322" s="17"/>
      <c r="I322" s="17"/>
      <c r="J322" s="17"/>
      <c r="K322" s="18"/>
    </row>
    <row r="323" spans="1:12" x14ac:dyDescent="0.15">
      <c r="A323" s="16"/>
      <c r="B323" s="17"/>
      <c r="C323" s="17"/>
      <c r="D323" s="17"/>
      <c r="E323" s="17"/>
      <c r="F323" s="17"/>
      <c r="G323" s="17"/>
      <c r="H323" s="17"/>
      <c r="I323" s="17"/>
      <c r="J323" s="17"/>
      <c r="K323" s="18"/>
    </row>
    <row r="324" spans="1:12" hidden="1" x14ac:dyDescent="0.15">
      <c r="A324" s="16"/>
      <c r="B324" s="17"/>
      <c r="C324" s="17"/>
      <c r="D324" s="17"/>
      <c r="E324" s="17"/>
      <c r="F324" s="17"/>
      <c r="G324" s="17"/>
      <c r="H324" s="17"/>
      <c r="I324" s="17"/>
      <c r="J324" s="17"/>
      <c r="K324" s="18"/>
    </row>
    <row r="325" spans="1:12" ht="20.100000000000001" hidden="1" customHeight="1" x14ac:dyDescent="0.15">
      <c r="A325" s="322"/>
      <c r="B325" s="323"/>
      <c r="C325" s="323"/>
      <c r="D325" s="323"/>
      <c r="E325" s="324"/>
      <c r="F325" s="324"/>
      <c r="G325" s="324"/>
      <c r="H325" s="324"/>
      <c r="I325" s="324"/>
      <c r="J325" s="324"/>
      <c r="K325" s="18"/>
    </row>
    <row r="326" spans="1:12" ht="20.100000000000001" hidden="1" customHeight="1" x14ac:dyDescent="0.15">
      <c r="A326" s="322"/>
      <c r="B326" s="323"/>
      <c r="C326" s="323"/>
      <c r="D326" s="323"/>
      <c r="E326" s="324"/>
      <c r="F326" s="324"/>
      <c r="G326" s="324"/>
      <c r="H326" s="324"/>
      <c r="I326" s="324"/>
      <c r="J326" s="324"/>
      <c r="K326" s="18"/>
    </row>
    <row r="327" spans="1:12" ht="39.950000000000003" hidden="1" customHeight="1" x14ac:dyDescent="0.15">
      <c r="A327" s="325"/>
      <c r="B327" s="326"/>
      <c r="C327" s="326"/>
      <c r="D327" s="326"/>
      <c r="E327" s="324"/>
      <c r="F327" s="324"/>
      <c r="G327" s="324"/>
      <c r="H327" s="324"/>
      <c r="I327" s="324"/>
      <c r="J327" s="324"/>
      <c r="K327" s="18"/>
    </row>
    <row r="328" spans="1:12" s="125" customFormat="1" x14ac:dyDescent="0.15">
      <c r="A328" s="90" t="s">
        <v>345</v>
      </c>
      <c r="B328" s="91"/>
      <c r="C328" s="91"/>
      <c r="D328" s="91"/>
      <c r="E328" s="91"/>
      <c r="F328" s="91"/>
      <c r="G328" s="91"/>
      <c r="H328" s="91"/>
      <c r="I328" s="91"/>
      <c r="J328" s="91"/>
      <c r="K328" s="126"/>
    </row>
    <row r="329" spans="1:12" s="125" customFormat="1" ht="30" customHeight="1" x14ac:dyDescent="0.15">
      <c r="A329" s="166" t="s">
        <v>346</v>
      </c>
      <c r="B329" s="287" t="s">
        <v>348</v>
      </c>
      <c r="C329" s="288"/>
      <c r="D329" s="289"/>
      <c r="E329" s="17" t="s">
        <v>54</v>
      </c>
      <c r="F329" s="91"/>
      <c r="G329" s="91"/>
      <c r="H329" s="91"/>
      <c r="I329" s="91"/>
      <c r="J329" s="91"/>
      <c r="K329" s="126"/>
      <c r="L329" s="169"/>
    </row>
    <row r="330" spans="1:12" s="125" customFormat="1" ht="30" customHeight="1" x14ac:dyDescent="0.15">
      <c r="A330" s="166" t="s">
        <v>347</v>
      </c>
      <c r="B330" s="290" t="s">
        <v>89</v>
      </c>
      <c r="C330" s="291"/>
      <c r="D330" s="17" t="s">
        <v>54</v>
      </c>
      <c r="E330" s="17"/>
      <c r="F330" s="91"/>
      <c r="G330" s="91"/>
      <c r="H330" s="91"/>
      <c r="I330" s="91"/>
      <c r="J330" s="91"/>
      <c r="K330" s="126"/>
    </row>
    <row r="331" spans="1:12" x14ac:dyDescent="0.15">
      <c r="A331" s="20"/>
      <c r="B331" s="21"/>
      <c r="C331" s="21"/>
      <c r="D331" s="21"/>
      <c r="E331" s="21"/>
      <c r="F331" s="21"/>
      <c r="G331" s="21"/>
      <c r="H331" s="21"/>
      <c r="I331" s="21"/>
      <c r="J331" s="21"/>
      <c r="K331" s="22"/>
    </row>
    <row r="333" spans="1:12" x14ac:dyDescent="0.15">
      <c r="A333" s="13" t="s">
        <v>161</v>
      </c>
      <c r="B333" s="14"/>
      <c r="C333" s="14"/>
      <c r="D333" s="14"/>
      <c r="E333" s="14"/>
      <c r="F333" s="14"/>
      <c r="G333" s="14"/>
      <c r="H333" s="14"/>
      <c r="I333" s="14"/>
      <c r="J333" s="14"/>
      <c r="K333" s="15"/>
    </row>
    <row r="334" spans="1:12" x14ac:dyDescent="0.15">
      <c r="A334" s="16"/>
      <c r="B334" s="17"/>
      <c r="C334" s="17"/>
      <c r="D334" s="17"/>
      <c r="E334" s="17"/>
      <c r="F334" s="17"/>
      <c r="G334" s="17"/>
      <c r="H334" s="17"/>
      <c r="I334" s="17"/>
      <c r="J334" s="17"/>
      <c r="K334" s="18"/>
    </row>
    <row r="335" spans="1:12" x14ac:dyDescent="0.15">
      <c r="A335" s="16"/>
      <c r="B335" s="17"/>
      <c r="C335" s="17"/>
      <c r="D335" s="17"/>
      <c r="E335" s="17"/>
      <c r="F335" s="17"/>
      <c r="G335" s="17"/>
      <c r="H335" s="17"/>
      <c r="I335" s="17"/>
      <c r="J335" s="17"/>
      <c r="K335" s="18"/>
    </row>
    <row r="336" spans="1:12" x14ac:dyDescent="0.15">
      <c r="A336" s="16"/>
      <c r="B336" s="17"/>
      <c r="C336" s="17"/>
      <c r="D336" s="17"/>
      <c r="E336" s="17"/>
      <c r="F336" s="17"/>
      <c r="G336" s="17"/>
      <c r="H336" s="17"/>
      <c r="I336" s="17"/>
      <c r="J336" s="17"/>
      <c r="K336" s="18"/>
    </row>
    <row r="337" spans="1:11" ht="18.75" x14ac:dyDescent="0.15">
      <c r="A337" s="292" t="s">
        <v>16</v>
      </c>
      <c r="B337" s="293"/>
      <c r="C337" s="293"/>
      <c r="D337" s="293"/>
      <c r="E337" s="293"/>
      <c r="F337" s="293"/>
      <c r="G337" s="293"/>
      <c r="H337" s="293"/>
      <c r="I337" s="293"/>
      <c r="J337" s="293"/>
      <c r="K337" s="294"/>
    </row>
    <row r="338" spans="1:11" ht="18.75" x14ac:dyDescent="0.15">
      <c r="A338" s="19"/>
      <c r="B338" s="17"/>
      <c r="C338" s="17"/>
      <c r="D338" s="17"/>
      <c r="E338" s="17"/>
      <c r="F338" s="17"/>
      <c r="G338" s="17"/>
      <c r="H338" s="17"/>
      <c r="I338" s="17"/>
      <c r="J338" s="17"/>
      <c r="K338" s="18"/>
    </row>
    <row r="339" spans="1:11" x14ac:dyDescent="0.15">
      <c r="A339" s="16"/>
      <c r="B339" s="17"/>
      <c r="C339" s="17"/>
      <c r="D339" s="17"/>
      <c r="E339" s="17"/>
      <c r="F339" s="17"/>
      <c r="G339" s="17"/>
      <c r="H339" s="17"/>
      <c r="I339" s="17"/>
      <c r="J339" s="17"/>
      <c r="K339" s="18"/>
    </row>
    <row r="340" spans="1:11" x14ac:dyDescent="0.15">
      <c r="A340" s="16" t="s">
        <v>36</v>
      </c>
      <c r="B340" s="17"/>
      <c r="C340" s="17"/>
      <c r="D340" s="17"/>
      <c r="E340" s="17"/>
      <c r="F340" s="17"/>
      <c r="G340" s="17"/>
      <c r="H340" s="17"/>
      <c r="I340" s="17"/>
      <c r="J340" s="17"/>
      <c r="K340" s="18"/>
    </row>
    <row r="341" spans="1:11" ht="30" customHeight="1" x14ac:dyDescent="0.15">
      <c r="A341" s="81" t="s">
        <v>17</v>
      </c>
      <c r="B341" s="196" t="str">
        <f>CONCATENATE(基礎情報入力!D4,"　　",基礎情報入力!D5)</f>
        <v>　　</v>
      </c>
      <c r="C341" s="197"/>
      <c r="D341" s="197"/>
      <c r="E341" s="197"/>
      <c r="F341" s="197"/>
      <c r="G341" s="197"/>
      <c r="H341" s="197"/>
      <c r="I341" s="197"/>
      <c r="J341" s="197"/>
      <c r="K341" s="234"/>
    </row>
    <row r="342" spans="1:11" x14ac:dyDescent="0.15">
      <c r="A342" s="16"/>
      <c r="B342" s="17"/>
      <c r="C342" s="17"/>
      <c r="D342" s="17"/>
      <c r="E342" s="17"/>
      <c r="F342" s="17"/>
      <c r="G342" s="17"/>
      <c r="H342" s="17"/>
      <c r="I342" s="17"/>
      <c r="J342" s="17"/>
      <c r="K342" s="18"/>
    </row>
    <row r="343" spans="1:11" x14ac:dyDescent="0.15">
      <c r="A343" s="90" t="s">
        <v>213</v>
      </c>
      <c r="B343" s="17"/>
      <c r="C343" s="17"/>
      <c r="D343" s="17"/>
      <c r="E343" s="17"/>
      <c r="F343" s="17"/>
      <c r="G343" s="17"/>
      <c r="H343" s="17"/>
      <c r="I343" s="17"/>
      <c r="J343" s="17"/>
      <c r="K343" s="18"/>
    </row>
    <row r="344" spans="1:11" ht="30" customHeight="1" x14ac:dyDescent="0.15">
      <c r="A344" s="295"/>
      <c r="B344" s="296"/>
      <c r="C344" s="17" t="s">
        <v>20</v>
      </c>
      <c r="D344" s="17"/>
      <c r="E344" s="17"/>
      <c r="F344" s="17"/>
      <c r="G344" s="17"/>
      <c r="H344" s="17"/>
      <c r="I344" s="17"/>
      <c r="J344" s="17"/>
      <c r="K344" s="18"/>
    </row>
    <row r="345" spans="1:11" x14ac:dyDescent="0.15">
      <c r="A345" s="16"/>
      <c r="B345" s="17"/>
      <c r="C345" s="17"/>
      <c r="D345" s="17"/>
      <c r="E345" s="17"/>
      <c r="F345" s="17"/>
      <c r="G345" s="17"/>
      <c r="H345" s="17"/>
      <c r="I345" s="17"/>
      <c r="J345" s="17"/>
      <c r="K345" s="18"/>
    </row>
    <row r="346" spans="1:11" x14ac:dyDescent="0.15">
      <c r="A346" s="16" t="s">
        <v>18</v>
      </c>
      <c r="B346" s="17"/>
      <c r="C346" s="17"/>
      <c r="D346" s="17"/>
      <c r="E346" s="17"/>
      <c r="F346" s="17"/>
      <c r="G346" s="17"/>
      <c r="H346" s="17"/>
      <c r="I346" s="17"/>
      <c r="J346" s="17"/>
      <c r="K346" s="18"/>
    </row>
    <row r="347" spans="1:11" ht="30" customHeight="1" x14ac:dyDescent="0.15">
      <c r="A347" s="82" t="s">
        <v>19</v>
      </c>
      <c r="B347" s="297">
        <f>基礎情報入力!L82</f>
        <v>0</v>
      </c>
      <c r="C347" s="298"/>
      <c r="D347" s="298"/>
      <c r="E347" s="298"/>
      <c r="F347" s="298"/>
      <c r="G347" s="298"/>
      <c r="H347" s="298"/>
      <c r="I347" s="298"/>
      <c r="J347" s="298"/>
      <c r="K347" s="299"/>
    </row>
    <row r="348" spans="1:11" ht="24.95" customHeight="1" x14ac:dyDescent="0.15">
      <c r="A348" s="203" t="s">
        <v>34</v>
      </c>
      <c r="B348" s="297">
        <f>基礎情報入力!L83</f>
        <v>0</v>
      </c>
      <c r="C348" s="298"/>
      <c r="D348" s="298"/>
      <c r="E348" s="298"/>
      <c r="F348" s="298"/>
      <c r="G348" s="298"/>
      <c r="H348" s="298"/>
      <c r="I348" s="298"/>
      <c r="J348" s="298"/>
      <c r="K348" s="299"/>
    </row>
    <row r="349" spans="1:11" ht="39.950000000000003" customHeight="1" x14ac:dyDescent="0.15">
      <c r="A349" s="300"/>
      <c r="B349" s="301" t="str">
        <f>CONCATENATE(基礎情報入力!L84,基礎情報入力!L85,基礎情報入力!L86)</f>
        <v/>
      </c>
      <c r="C349" s="302"/>
      <c r="D349" s="302"/>
      <c r="E349" s="302"/>
      <c r="F349" s="302"/>
      <c r="G349" s="302"/>
      <c r="H349" s="302"/>
      <c r="I349" s="302"/>
      <c r="J349" s="302"/>
      <c r="K349" s="303"/>
    </row>
    <row r="350" spans="1:11" ht="30" customHeight="1" x14ac:dyDescent="0.15">
      <c r="A350" s="82" t="s">
        <v>21</v>
      </c>
      <c r="B350" s="311" t="str">
        <f>B349</f>
        <v/>
      </c>
      <c r="C350" s="312"/>
      <c r="D350" s="312"/>
      <c r="E350" s="312"/>
      <c r="F350" s="312"/>
      <c r="G350" s="312"/>
      <c r="H350" s="312"/>
      <c r="I350" s="312"/>
      <c r="J350" s="312"/>
      <c r="K350" s="313"/>
    </row>
    <row r="351" spans="1:11" x14ac:dyDescent="0.15">
      <c r="A351" s="16" t="s">
        <v>22</v>
      </c>
      <c r="B351" s="17"/>
      <c r="C351" s="17"/>
      <c r="D351" s="17"/>
      <c r="E351" s="17"/>
      <c r="F351" s="17"/>
      <c r="G351" s="17"/>
      <c r="H351" s="17"/>
      <c r="I351" s="17"/>
      <c r="J351" s="17"/>
      <c r="K351" s="18"/>
    </row>
    <row r="352" spans="1:11" x14ac:dyDescent="0.15">
      <c r="A352" s="16"/>
      <c r="B352" s="17"/>
      <c r="C352" s="17"/>
      <c r="D352" s="17"/>
      <c r="E352" s="17"/>
      <c r="F352" s="17"/>
      <c r="G352" s="17"/>
      <c r="H352" s="17"/>
      <c r="I352" s="17"/>
      <c r="J352" s="17"/>
      <c r="K352" s="18"/>
    </row>
    <row r="353" spans="1:11" ht="39.950000000000003" customHeight="1" x14ac:dyDescent="0.15">
      <c r="A353" s="82" t="s">
        <v>23</v>
      </c>
      <c r="B353" s="314"/>
      <c r="C353" s="315"/>
      <c r="D353" s="315"/>
      <c r="E353" s="315"/>
      <c r="F353" s="315"/>
      <c r="G353" s="315"/>
      <c r="H353" s="315"/>
      <c r="I353" s="315"/>
      <c r="J353" s="315"/>
      <c r="K353" s="316"/>
    </row>
    <row r="354" spans="1:11" ht="30" customHeight="1" x14ac:dyDescent="0.15">
      <c r="A354" s="8" t="s">
        <v>24</v>
      </c>
      <c r="B354" s="317" t="s">
        <v>37</v>
      </c>
      <c r="C354" s="318"/>
      <c r="D354" s="318"/>
      <c r="E354" s="318"/>
      <c r="F354" s="84" t="s">
        <v>40</v>
      </c>
      <c r="G354" s="83"/>
      <c r="H354" s="84" t="s">
        <v>38</v>
      </c>
      <c r="I354" s="83"/>
      <c r="J354" s="10" t="s">
        <v>39</v>
      </c>
      <c r="K354" s="11"/>
    </row>
    <row r="355" spans="1:11" ht="30" customHeight="1" x14ac:dyDescent="0.15">
      <c r="A355" s="8" t="s">
        <v>25</v>
      </c>
      <c r="B355" s="319">
        <f>基礎情報入力!L87</f>
        <v>0</v>
      </c>
      <c r="C355" s="320"/>
      <c r="D355" s="9" t="s">
        <v>26</v>
      </c>
      <c r="E355" s="9"/>
      <c r="F355" s="9"/>
      <c r="G355" s="9"/>
      <c r="H355" s="9"/>
      <c r="I355" s="9"/>
      <c r="J355" s="9"/>
      <c r="K355" s="6"/>
    </row>
    <row r="356" spans="1:11" ht="30" customHeight="1" x14ac:dyDescent="0.15">
      <c r="A356" s="81" t="s">
        <v>35</v>
      </c>
      <c r="B356" s="290" t="s">
        <v>44</v>
      </c>
      <c r="C356" s="321"/>
      <c r="D356" s="9" t="s">
        <v>27</v>
      </c>
      <c r="E356" s="9"/>
      <c r="F356" s="9"/>
      <c r="G356" s="9"/>
      <c r="H356" s="9"/>
      <c r="I356" s="9"/>
      <c r="J356" s="9"/>
      <c r="K356" s="6"/>
    </row>
    <row r="357" spans="1:11" x14ac:dyDescent="0.15">
      <c r="A357" s="16"/>
      <c r="B357" s="17"/>
      <c r="C357" s="17"/>
      <c r="D357" s="17"/>
      <c r="E357" s="17"/>
      <c r="F357" s="17"/>
      <c r="G357" s="17"/>
      <c r="H357" s="17"/>
      <c r="I357" s="17"/>
      <c r="J357" s="17"/>
      <c r="K357" s="18"/>
    </row>
    <row r="358" spans="1:11" x14ac:dyDescent="0.15">
      <c r="A358" s="16" t="s">
        <v>28</v>
      </c>
      <c r="B358" s="17"/>
      <c r="C358" s="17"/>
      <c r="D358" s="17"/>
      <c r="E358" s="17"/>
      <c r="F358" s="17"/>
      <c r="G358" s="17"/>
      <c r="H358" s="17"/>
      <c r="I358" s="17"/>
      <c r="J358" s="17"/>
      <c r="K358" s="18"/>
    </row>
    <row r="359" spans="1:11" ht="20.100000000000001" customHeight="1" x14ac:dyDescent="0.15">
      <c r="A359" s="235" t="s">
        <v>29</v>
      </c>
      <c r="B359" s="235"/>
      <c r="C359" s="235"/>
      <c r="D359" s="235"/>
      <c r="E359" s="235" t="s">
        <v>42</v>
      </c>
      <c r="F359" s="235"/>
      <c r="G359" s="235"/>
      <c r="H359" s="235"/>
      <c r="I359" s="235" t="s">
        <v>43</v>
      </c>
      <c r="J359" s="235"/>
      <c r="K359" s="235"/>
    </row>
    <row r="360" spans="1:11" ht="30" customHeight="1" x14ac:dyDescent="0.15">
      <c r="A360" s="205" t="s">
        <v>162</v>
      </c>
      <c r="B360" s="304"/>
      <c r="C360" s="304"/>
      <c r="D360" s="305"/>
      <c r="E360" s="306">
        <f>'様式3-1-2（設計・要緊急安全確認）'!D24</f>
        <v>0</v>
      </c>
      <c r="F360" s="307"/>
      <c r="G360" s="308"/>
      <c r="H360" s="12" t="s">
        <v>41</v>
      </c>
      <c r="I360" s="309"/>
      <c r="J360" s="309"/>
      <c r="K360" s="309"/>
    </row>
    <row r="361" spans="1:11" ht="30" hidden="1" customHeight="1" x14ac:dyDescent="0.15">
      <c r="A361" s="310"/>
      <c r="B361" s="310"/>
      <c r="C361" s="310"/>
      <c r="D361" s="310"/>
      <c r="E361" s="306"/>
      <c r="F361" s="307"/>
      <c r="G361" s="308"/>
      <c r="H361" s="12"/>
      <c r="I361" s="309"/>
      <c r="J361" s="309"/>
      <c r="K361" s="309"/>
    </row>
    <row r="362" spans="1:11" ht="30" hidden="1" customHeight="1" x14ac:dyDescent="0.15">
      <c r="A362" s="310"/>
      <c r="B362" s="310"/>
      <c r="C362" s="310"/>
      <c r="D362" s="310"/>
      <c r="E362" s="306"/>
      <c r="F362" s="307"/>
      <c r="G362" s="308"/>
      <c r="H362" s="12"/>
      <c r="I362" s="309"/>
      <c r="J362" s="309"/>
      <c r="K362" s="309"/>
    </row>
    <row r="363" spans="1:11" ht="30" customHeight="1" x14ac:dyDescent="0.15">
      <c r="A363" s="310" t="s">
        <v>163</v>
      </c>
      <c r="B363" s="310"/>
      <c r="C363" s="310"/>
      <c r="D363" s="310"/>
      <c r="E363" s="306" t="str">
        <f>'様式3-1-2（設計・要緊急安全確認）'!V24</f>
        <v/>
      </c>
      <c r="F363" s="307"/>
      <c r="G363" s="308"/>
      <c r="H363" s="12" t="s">
        <v>41</v>
      </c>
      <c r="I363" s="309"/>
      <c r="J363" s="309"/>
      <c r="K363" s="309"/>
    </row>
    <row r="364" spans="1:11" x14ac:dyDescent="0.15">
      <c r="A364" s="16" t="s">
        <v>33</v>
      </c>
      <c r="B364" s="17"/>
      <c r="C364" s="17"/>
      <c r="D364" s="17"/>
      <c r="E364" s="17"/>
      <c r="F364" s="17"/>
      <c r="G364" s="17"/>
      <c r="H364" s="17"/>
      <c r="I364" s="17"/>
      <c r="J364" s="17"/>
      <c r="K364" s="18"/>
    </row>
    <row r="365" spans="1:11" x14ac:dyDescent="0.15">
      <c r="A365" s="16"/>
      <c r="B365" s="17"/>
      <c r="C365" s="17"/>
      <c r="D365" s="17"/>
      <c r="E365" s="17"/>
      <c r="F365" s="17"/>
      <c r="G365" s="17"/>
      <c r="H365" s="17"/>
      <c r="I365" s="17"/>
      <c r="J365" s="17"/>
      <c r="K365" s="18"/>
    </row>
    <row r="366" spans="1:11" hidden="1" x14ac:dyDescent="0.15">
      <c r="A366" s="16"/>
      <c r="B366" s="17"/>
      <c r="C366" s="17"/>
      <c r="D366" s="17"/>
      <c r="E366" s="17"/>
      <c r="F366" s="17"/>
      <c r="G366" s="17"/>
      <c r="H366" s="17"/>
      <c r="I366" s="17"/>
      <c r="J366" s="17"/>
      <c r="K366" s="18"/>
    </row>
    <row r="367" spans="1:11" ht="20.100000000000001" hidden="1" customHeight="1" x14ac:dyDescent="0.15">
      <c r="A367" s="322"/>
      <c r="B367" s="323"/>
      <c r="C367" s="323"/>
      <c r="D367" s="323"/>
      <c r="E367" s="324"/>
      <c r="F367" s="324"/>
      <c r="G367" s="324"/>
      <c r="H367" s="324"/>
      <c r="I367" s="324"/>
      <c r="J367" s="324"/>
      <c r="K367" s="18"/>
    </row>
    <row r="368" spans="1:11" ht="20.100000000000001" hidden="1" customHeight="1" x14ac:dyDescent="0.15">
      <c r="A368" s="322"/>
      <c r="B368" s="323"/>
      <c r="C368" s="323"/>
      <c r="D368" s="323"/>
      <c r="E368" s="324"/>
      <c r="F368" s="324"/>
      <c r="G368" s="324"/>
      <c r="H368" s="324"/>
      <c r="I368" s="324"/>
      <c r="J368" s="324"/>
      <c r="K368" s="18"/>
    </row>
    <row r="369" spans="1:12" ht="39.950000000000003" hidden="1" customHeight="1" x14ac:dyDescent="0.15">
      <c r="A369" s="325"/>
      <c r="B369" s="326"/>
      <c r="C369" s="326"/>
      <c r="D369" s="326"/>
      <c r="E369" s="324"/>
      <c r="F369" s="324"/>
      <c r="G369" s="324"/>
      <c r="H369" s="324"/>
      <c r="I369" s="324"/>
      <c r="J369" s="324"/>
      <c r="K369" s="18"/>
    </row>
    <row r="370" spans="1:12" s="125" customFormat="1" x14ac:dyDescent="0.15">
      <c r="A370" s="90" t="s">
        <v>345</v>
      </c>
      <c r="B370" s="91"/>
      <c r="C370" s="91"/>
      <c r="D370" s="91"/>
      <c r="E370" s="91"/>
      <c r="F370" s="91"/>
      <c r="G370" s="91"/>
      <c r="H370" s="91"/>
      <c r="I370" s="91"/>
      <c r="J370" s="91"/>
      <c r="K370" s="126"/>
    </row>
    <row r="371" spans="1:12" s="125" customFormat="1" ht="30" customHeight="1" x14ac:dyDescent="0.15">
      <c r="A371" s="166" t="s">
        <v>346</v>
      </c>
      <c r="B371" s="287" t="s">
        <v>348</v>
      </c>
      <c r="C371" s="288"/>
      <c r="D371" s="289"/>
      <c r="E371" s="17" t="s">
        <v>54</v>
      </c>
      <c r="F371" s="91"/>
      <c r="G371" s="91"/>
      <c r="H371" s="91"/>
      <c r="I371" s="91"/>
      <c r="J371" s="91"/>
      <c r="K371" s="126"/>
      <c r="L371" s="169"/>
    </row>
    <row r="372" spans="1:12" s="125" customFormat="1" ht="30" customHeight="1" x14ac:dyDescent="0.15">
      <c r="A372" s="166" t="s">
        <v>347</v>
      </c>
      <c r="B372" s="290" t="s">
        <v>89</v>
      </c>
      <c r="C372" s="291"/>
      <c r="D372" s="17" t="s">
        <v>54</v>
      </c>
      <c r="E372" s="17"/>
      <c r="F372" s="91"/>
      <c r="G372" s="91"/>
      <c r="H372" s="91"/>
      <c r="I372" s="91"/>
      <c r="J372" s="91"/>
      <c r="K372" s="126"/>
    </row>
    <row r="373" spans="1:12" x14ac:dyDescent="0.15">
      <c r="A373" s="20"/>
      <c r="B373" s="21"/>
      <c r="C373" s="21"/>
      <c r="D373" s="21"/>
      <c r="E373" s="21"/>
      <c r="F373" s="21"/>
      <c r="G373" s="21"/>
      <c r="H373" s="21"/>
      <c r="I373" s="21"/>
      <c r="J373" s="21"/>
      <c r="K373" s="22"/>
    </row>
    <row r="375" spans="1:12" x14ac:dyDescent="0.15">
      <c r="A375" s="13" t="s">
        <v>161</v>
      </c>
      <c r="B375" s="14"/>
      <c r="C375" s="14"/>
      <c r="D375" s="14"/>
      <c r="E375" s="14"/>
      <c r="F375" s="14"/>
      <c r="G375" s="14"/>
      <c r="H375" s="14"/>
      <c r="I375" s="14"/>
      <c r="J375" s="14"/>
      <c r="K375" s="15"/>
    </row>
    <row r="376" spans="1:12" x14ac:dyDescent="0.15">
      <c r="A376" s="16"/>
      <c r="B376" s="17"/>
      <c r="C376" s="17"/>
      <c r="D376" s="17"/>
      <c r="E376" s="17"/>
      <c r="F376" s="17"/>
      <c r="G376" s="17"/>
      <c r="H376" s="17"/>
      <c r="I376" s="17"/>
      <c r="J376" s="17"/>
      <c r="K376" s="18"/>
    </row>
    <row r="377" spans="1:12" x14ac:dyDescent="0.15">
      <c r="A377" s="16"/>
      <c r="B377" s="17"/>
      <c r="C377" s="17"/>
      <c r="D377" s="17"/>
      <c r="E377" s="17"/>
      <c r="F377" s="17"/>
      <c r="G377" s="17"/>
      <c r="H377" s="17"/>
      <c r="I377" s="17"/>
      <c r="J377" s="17"/>
      <c r="K377" s="18"/>
    </row>
    <row r="378" spans="1:12" x14ac:dyDescent="0.15">
      <c r="A378" s="16"/>
      <c r="B378" s="17"/>
      <c r="C378" s="17"/>
      <c r="D378" s="17"/>
      <c r="E378" s="17"/>
      <c r="F378" s="17"/>
      <c r="G378" s="17"/>
      <c r="H378" s="17"/>
      <c r="I378" s="17"/>
      <c r="J378" s="17"/>
      <c r="K378" s="18"/>
    </row>
    <row r="379" spans="1:12" ht="18.75" x14ac:dyDescent="0.15">
      <c r="A379" s="292" t="s">
        <v>16</v>
      </c>
      <c r="B379" s="293"/>
      <c r="C379" s="293"/>
      <c r="D379" s="293"/>
      <c r="E379" s="293"/>
      <c r="F379" s="293"/>
      <c r="G379" s="293"/>
      <c r="H379" s="293"/>
      <c r="I379" s="293"/>
      <c r="J379" s="293"/>
      <c r="K379" s="294"/>
    </row>
    <row r="380" spans="1:12" ht="18.75" x14ac:dyDescent="0.15">
      <c r="A380" s="19"/>
      <c r="B380" s="17"/>
      <c r="C380" s="17"/>
      <c r="D380" s="17"/>
      <c r="E380" s="17"/>
      <c r="F380" s="17"/>
      <c r="G380" s="17"/>
      <c r="H380" s="17"/>
      <c r="I380" s="17"/>
      <c r="J380" s="17"/>
      <c r="K380" s="18"/>
    </row>
    <row r="381" spans="1:12" x14ac:dyDescent="0.15">
      <c r="A381" s="16"/>
      <c r="B381" s="17"/>
      <c r="C381" s="17"/>
      <c r="D381" s="17"/>
      <c r="E381" s="17"/>
      <c r="F381" s="17"/>
      <c r="G381" s="17"/>
      <c r="H381" s="17"/>
      <c r="I381" s="17"/>
      <c r="J381" s="17"/>
      <c r="K381" s="18"/>
    </row>
    <row r="382" spans="1:12" x14ac:dyDescent="0.15">
      <c r="A382" s="16" t="s">
        <v>36</v>
      </c>
      <c r="B382" s="17"/>
      <c r="C382" s="17"/>
      <c r="D382" s="17"/>
      <c r="E382" s="17"/>
      <c r="F382" s="17"/>
      <c r="G382" s="17"/>
      <c r="H382" s="17"/>
      <c r="I382" s="17"/>
      <c r="J382" s="17"/>
      <c r="K382" s="18"/>
    </row>
    <row r="383" spans="1:12" ht="30" customHeight="1" x14ac:dyDescent="0.15">
      <c r="A383" s="81" t="s">
        <v>17</v>
      </c>
      <c r="B383" s="196" t="str">
        <f>CONCATENATE(基礎情報入力!D4,"　　",基礎情報入力!D5)</f>
        <v>　　</v>
      </c>
      <c r="C383" s="197"/>
      <c r="D383" s="197"/>
      <c r="E383" s="197"/>
      <c r="F383" s="197"/>
      <c r="G383" s="197"/>
      <c r="H383" s="197"/>
      <c r="I383" s="197"/>
      <c r="J383" s="197"/>
      <c r="K383" s="234"/>
    </row>
    <row r="384" spans="1:12" x14ac:dyDescent="0.15">
      <c r="A384" s="16"/>
      <c r="B384" s="17"/>
      <c r="C384" s="17"/>
      <c r="D384" s="17"/>
      <c r="E384" s="17"/>
      <c r="F384" s="17"/>
      <c r="G384" s="17"/>
      <c r="H384" s="17"/>
      <c r="I384" s="17"/>
      <c r="J384" s="17"/>
      <c r="K384" s="18"/>
    </row>
    <row r="385" spans="1:11" x14ac:dyDescent="0.15">
      <c r="A385" s="90" t="s">
        <v>213</v>
      </c>
      <c r="B385" s="17"/>
      <c r="C385" s="17"/>
      <c r="D385" s="17"/>
      <c r="E385" s="17"/>
      <c r="F385" s="17"/>
      <c r="G385" s="17"/>
      <c r="H385" s="17"/>
      <c r="I385" s="17"/>
      <c r="J385" s="17"/>
      <c r="K385" s="18"/>
    </row>
    <row r="386" spans="1:11" ht="30" customHeight="1" x14ac:dyDescent="0.15">
      <c r="A386" s="295"/>
      <c r="B386" s="296"/>
      <c r="C386" s="17" t="s">
        <v>20</v>
      </c>
      <c r="D386" s="17"/>
      <c r="E386" s="17"/>
      <c r="F386" s="17"/>
      <c r="G386" s="17"/>
      <c r="H386" s="17"/>
      <c r="I386" s="17"/>
      <c r="J386" s="17"/>
      <c r="K386" s="18"/>
    </row>
    <row r="387" spans="1:11" x14ac:dyDescent="0.15">
      <c r="A387" s="16"/>
      <c r="B387" s="17"/>
      <c r="C387" s="17"/>
      <c r="D387" s="17"/>
      <c r="E387" s="17"/>
      <c r="F387" s="17"/>
      <c r="G387" s="17"/>
      <c r="H387" s="17"/>
      <c r="I387" s="17"/>
      <c r="J387" s="17"/>
      <c r="K387" s="18"/>
    </row>
    <row r="388" spans="1:11" x14ac:dyDescent="0.15">
      <c r="A388" s="16" t="s">
        <v>18</v>
      </c>
      <c r="B388" s="17"/>
      <c r="C388" s="17"/>
      <c r="D388" s="17"/>
      <c r="E388" s="17"/>
      <c r="F388" s="17"/>
      <c r="G388" s="17"/>
      <c r="H388" s="17"/>
      <c r="I388" s="17"/>
      <c r="J388" s="17"/>
      <c r="K388" s="18"/>
    </row>
    <row r="389" spans="1:11" ht="30" customHeight="1" x14ac:dyDescent="0.15">
      <c r="A389" s="82" t="s">
        <v>19</v>
      </c>
      <c r="B389" s="297">
        <f>基礎情報入力!L91</f>
        <v>0</v>
      </c>
      <c r="C389" s="298"/>
      <c r="D389" s="298"/>
      <c r="E389" s="298"/>
      <c r="F389" s="298"/>
      <c r="G389" s="298"/>
      <c r="H389" s="298"/>
      <c r="I389" s="298"/>
      <c r="J389" s="298"/>
      <c r="K389" s="299"/>
    </row>
    <row r="390" spans="1:11" ht="24.95" customHeight="1" x14ac:dyDescent="0.15">
      <c r="A390" s="203" t="s">
        <v>34</v>
      </c>
      <c r="B390" s="297">
        <f>基礎情報入力!L92</f>
        <v>0</v>
      </c>
      <c r="C390" s="298"/>
      <c r="D390" s="298"/>
      <c r="E390" s="298"/>
      <c r="F390" s="298"/>
      <c r="G390" s="298"/>
      <c r="H390" s="298"/>
      <c r="I390" s="298"/>
      <c r="J390" s="298"/>
      <c r="K390" s="299"/>
    </row>
    <row r="391" spans="1:11" ht="39.950000000000003" customHeight="1" x14ac:dyDescent="0.15">
      <c r="A391" s="300"/>
      <c r="B391" s="301" t="str">
        <f>CONCATENATE(基礎情報入力!L93,基礎情報入力!L94,基礎情報入力!L95)</f>
        <v/>
      </c>
      <c r="C391" s="302"/>
      <c r="D391" s="302"/>
      <c r="E391" s="302"/>
      <c r="F391" s="302"/>
      <c r="G391" s="302"/>
      <c r="H391" s="302"/>
      <c r="I391" s="302"/>
      <c r="J391" s="302"/>
      <c r="K391" s="303"/>
    </row>
    <row r="392" spans="1:11" ht="30" customHeight="1" x14ac:dyDescent="0.15">
      <c r="A392" s="82" t="s">
        <v>21</v>
      </c>
      <c r="B392" s="311" t="str">
        <f>B391</f>
        <v/>
      </c>
      <c r="C392" s="312"/>
      <c r="D392" s="312"/>
      <c r="E392" s="312"/>
      <c r="F392" s="312"/>
      <c r="G392" s="312"/>
      <c r="H392" s="312"/>
      <c r="I392" s="312"/>
      <c r="J392" s="312"/>
      <c r="K392" s="313"/>
    </row>
    <row r="393" spans="1:11" x14ac:dyDescent="0.15">
      <c r="A393" s="16" t="s">
        <v>22</v>
      </c>
      <c r="B393" s="17"/>
      <c r="C393" s="17"/>
      <c r="D393" s="17"/>
      <c r="E393" s="17"/>
      <c r="F393" s="17"/>
      <c r="G393" s="17"/>
      <c r="H393" s="17"/>
      <c r="I393" s="17"/>
      <c r="J393" s="17"/>
      <c r="K393" s="18"/>
    </row>
    <row r="394" spans="1:11" x14ac:dyDescent="0.15">
      <c r="A394" s="16"/>
      <c r="B394" s="17"/>
      <c r="C394" s="17"/>
      <c r="D394" s="17"/>
      <c r="E394" s="17"/>
      <c r="F394" s="17"/>
      <c r="G394" s="17"/>
      <c r="H394" s="17"/>
      <c r="I394" s="17"/>
      <c r="J394" s="17"/>
      <c r="K394" s="18"/>
    </row>
    <row r="395" spans="1:11" ht="39.950000000000003" customHeight="1" x14ac:dyDescent="0.15">
      <c r="A395" s="82" t="s">
        <v>23</v>
      </c>
      <c r="B395" s="314"/>
      <c r="C395" s="315"/>
      <c r="D395" s="315"/>
      <c r="E395" s="315"/>
      <c r="F395" s="315"/>
      <c r="G395" s="315"/>
      <c r="H395" s="315"/>
      <c r="I395" s="315"/>
      <c r="J395" s="315"/>
      <c r="K395" s="316"/>
    </row>
    <row r="396" spans="1:11" ht="30" customHeight="1" x14ac:dyDescent="0.15">
      <c r="A396" s="8" t="s">
        <v>24</v>
      </c>
      <c r="B396" s="317" t="s">
        <v>37</v>
      </c>
      <c r="C396" s="318"/>
      <c r="D396" s="318"/>
      <c r="E396" s="318"/>
      <c r="F396" s="84" t="s">
        <v>40</v>
      </c>
      <c r="G396" s="83"/>
      <c r="H396" s="84" t="s">
        <v>38</v>
      </c>
      <c r="I396" s="83"/>
      <c r="J396" s="10" t="s">
        <v>39</v>
      </c>
      <c r="K396" s="11"/>
    </row>
    <row r="397" spans="1:11" ht="30" customHeight="1" x14ac:dyDescent="0.15">
      <c r="A397" s="8" t="s">
        <v>25</v>
      </c>
      <c r="B397" s="319">
        <f>基礎情報入力!L96</f>
        <v>0</v>
      </c>
      <c r="C397" s="320"/>
      <c r="D397" s="9" t="s">
        <v>26</v>
      </c>
      <c r="E397" s="9"/>
      <c r="F397" s="9"/>
      <c r="G397" s="9"/>
      <c r="H397" s="9"/>
      <c r="I397" s="9"/>
      <c r="J397" s="9"/>
      <c r="K397" s="6"/>
    </row>
    <row r="398" spans="1:11" ht="30" customHeight="1" x14ac:dyDescent="0.15">
      <c r="A398" s="81" t="s">
        <v>35</v>
      </c>
      <c r="B398" s="290" t="s">
        <v>44</v>
      </c>
      <c r="C398" s="321"/>
      <c r="D398" s="9" t="s">
        <v>27</v>
      </c>
      <c r="E398" s="9"/>
      <c r="F398" s="9"/>
      <c r="G398" s="9"/>
      <c r="H398" s="9"/>
      <c r="I398" s="9"/>
      <c r="J398" s="9"/>
      <c r="K398" s="6"/>
    </row>
    <row r="399" spans="1:11" x14ac:dyDescent="0.15">
      <c r="A399" s="16"/>
      <c r="B399" s="17"/>
      <c r="C399" s="17"/>
      <c r="D399" s="17"/>
      <c r="E399" s="17"/>
      <c r="F399" s="17"/>
      <c r="G399" s="17"/>
      <c r="H399" s="17"/>
      <c r="I399" s="17"/>
      <c r="J399" s="17"/>
      <c r="K399" s="18"/>
    </row>
    <row r="400" spans="1:11" x14ac:dyDescent="0.15">
      <c r="A400" s="16" t="s">
        <v>28</v>
      </c>
      <c r="B400" s="17"/>
      <c r="C400" s="17"/>
      <c r="D400" s="17"/>
      <c r="E400" s="17"/>
      <c r="F400" s="17"/>
      <c r="G400" s="17"/>
      <c r="H400" s="17"/>
      <c r="I400" s="17"/>
      <c r="J400" s="17"/>
      <c r="K400" s="18"/>
    </row>
    <row r="401" spans="1:12" ht="20.100000000000001" customHeight="1" x14ac:dyDescent="0.15">
      <c r="A401" s="235" t="s">
        <v>29</v>
      </c>
      <c r="B401" s="235"/>
      <c r="C401" s="235"/>
      <c r="D401" s="235"/>
      <c r="E401" s="235" t="s">
        <v>42</v>
      </c>
      <c r="F401" s="235"/>
      <c r="G401" s="235"/>
      <c r="H401" s="235"/>
      <c r="I401" s="235" t="s">
        <v>43</v>
      </c>
      <c r="J401" s="235"/>
      <c r="K401" s="235"/>
    </row>
    <row r="402" spans="1:12" ht="30" customHeight="1" x14ac:dyDescent="0.15">
      <c r="A402" s="205" t="s">
        <v>162</v>
      </c>
      <c r="B402" s="304"/>
      <c r="C402" s="304"/>
      <c r="D402" s="305"/>
      <c r="E402" s="306">
        <f>'様式3-1-2（設計・要緊急安全確認）'!D26</f>
        <v>0</v>
      </c>
      <c r="F402" s="307"/>
      <c r="G402" s="308"/>
      <c r="H402" s="12" t="s">
        <v>41</v>
      </c>
      <c r="I402" s="309"/>
      <c r="J402" s="309"/>
      <c r="K402" s="309"/>
    </row>
    <row r="403" spans="1:12" ht="30" hidden="1" customHeight="1" x14ac:dyDescent="0.15">
      <c r="A403" s="310"/>
      <c r="B403" s="310"/>
      <c r="C403" s="310"/>
      <c r="D403" s="310"/>
      <c r="E403" s="306"/>
      <c r="F403" s="307"/>
      <c r="G403" s="308"/>
      <c r="H403" s="12"/>
      <c r="I403" s="309"/>
      <c r="J403" s="309"/>
      <c r="K403" s="309"/>
    </row>
    <row r="404" spans="1:12" ht="30" hidden="1" customHeight="1" x14ac:dyDescent="0.15">
      <c r="A404" s="310"/>
      <c r="B404" s="310"/>
      <c r="C404" s="310"/>
      <c r="D404" s="310"/>
      <c r="E404" s="306"/>
      <c r="F404" s="307"/>
      <c r="G404" s="308"/>
      <c r="H404" s="12"/>
      <c r="I404" s="309"/>
      <c r="J404" s="309"/>
      <c r="K404" s="309"/>
    </row>
    <row r="405" spans="1:12" ht="30" customHeight="1" x14ac:dyDescent="0.15">
      <c r="A405" s="310" t="s">
        <v>163</v>
      </c>
      <c r="B405" s="310"/>
      <c r="C405" s="310"/>
      <c r="D405" s="310"/>
      <c r="E405" s="306" t="str">
        <f>'様式3-1-2（設計・要緊急安全確認）'!V26</f>
        <v/>
      </c>
      <c r="F405" s="307"/>
      <c r="G405" s="308"/>
      <c r="H405" s="12" t="s">
        <v>41</v>
      </c>
      <c r="I405" s="309"/>
      <c r="J405" s="309"/>
      <c r="K405" s="309"/>
    </row>
    <row r="406" spans="1:12" x14ac:dyDescent="0.15">
      <c r="A406" s="16" t="s">
        <v>33</v>
      </c>
      <c r="B406" s="17"/>
      <c r="C406" s="17"/>
      <c r="D406" s="17"/>
      <c r="E406" s="17"/>
      <c r="F406" s="17"/>
      <c r="G406" s="17"/>
      <c r="H406" s="17"/>
      <c r="I406" s="17"/>
      <c r="J406" s="17"/>
      <c r="K406" s="18"/>
    </row>
    <row r="407" spans="1:12" x14ac:dyDescent="0.15">
      <c r="A407" s="16"/>
      <c r="B407" s="17"/>
      <c r="C407" s="17"/>
      <c r="D407" s="17"/>
      <c r="E407" s="17"/>
      <c r="F407" s="17"/>
      <c r="G407" s="17"/>
      <c r="H407" s="17"/>
      <c r="I407" s="17"/>
      <c r="J407" s="17"/>
      <c r="K407" s="18"/>
    </row>
    <row r="408" spans="1:12" hidden="1" x14ac:dyDescent="0.15">
      <c r="A408" s="16"/>
      <c r="B408" s="17"/>
      <c r="C408" s="17"/>
      <c r="D408" s="17"/>
      <c r="E408" s="17"/>
      <c r="F408" s="17"/>
      <c r="G408" s="17"/>
      <c r="H408" s="17"/>
      <c r="I408" s="17"/>
      <c r="J408" s="17"/>
      <c r="K408" s="18"/>
    </row>
    <row r="409" spans="1:12" ht="20.100000000000001" hidden="1" customHeight="1" x14ac:dyDescent="0.15">
      <c r="A409" s="322"/>
      <c r="B409" s="323"/>
      <c r="C409" s="323"/>
      <c r="D409" s="323"/>
      <c r="E409" s="324"/>
      <c r="F409" s="324"/>
      <c r="G409" s="324"/>
      <c r="H409" s="324"/>
      <c r="I409" s="324"/>
      <c r="J409" s="324"/>
      <c r="K409" s="18"/>
    </row>
    <row r="410" spans="1:12" ht="20.100000000000001" hidden="1" customHeight="1" x14ac:dyDescent="0.15">
      <c r="A410" s="322"/>
      <c r="B410" s="323"/>
      <c r="C410" s="323"/>
      <c r="D410" s="323"/>
      <c r="E410" s="324"/>
      <c r="F410" s="324"/>
      <c r="G410" s="324"/>
      <c r="H410" s="324"/>
      <c r="I410" s="324"/>
      <c r="J410" s="324"/>
      <c r="K410" s="18"/>
    </row>
    <row r="411" spans="1:12" ht="39.950000000000003" hidden="1" customHeight="1" x14ac:dyDescent="0.15">
      <c r="A411" s="325"/>
      <c r="B411" s="326"/>
      <c r="C411" s="326"/>
      <c r="D411" s="326"/>
      <c r="E411" s="324"/>
      <c r="F411" s="324"/>
      <c r="G411" s="324"/>
      <c r="H411" s="324"/>
      <c r="I411" s="324"/>
      <c r="J411" s="324"/>
      <c r="K411" s="18"/>
    </row>
    <row r="412" spans="1:12" s="125" customFormat="1" x14ac:dyDescent="0.15">
      <c r="A412" s="90" t="s">
        <v>345</v>
      </c>
      <c r="B412" s="91"/>
      <c r="C412" s="91"/>
      <c r="D412" s="91"/>
      <c r="E412" s="91"/>
      <c r="F412" s="91"/>
      <c r="G412" s="91"/>
      <c r="H412" s="91"/>
      <c r="I412" s="91"/>
      <c r="J412" s="91"/>
      <c r="K412" s="126"/>
    </row>
    <row r="413" spans="1:12" s="125" customFormat="1" ht="30" customHeight="1" x14ac:dyDescent="0.15">
      <c r="A413" s="166" t="s">
        <v>346</v>
      </c>
      <c r="B413" s="287" t="s">
        <v>348</v>
      </c>
      <c r="C413" s="288"/>
      <c r="D413" s="289"/>
      <c r="E413" s="17" t="s">
        <v>54</v>
      </c>
      <c r="F413" s="91"/>
      <c r="G413" s="91"/>
      <c r="H413" s="91"/>
      <c r="I413" s="91"/>
      <c r="J413" s="91"/>
      <c r="K413" s="126"/>
      <c r="L413" s="169"/>
    </row>
    <row r="414" spans="1:12" s="125" customFormat="1" ht="30" customHeight="1" x14ac:dyDescent="0.15">
      <c r="A414" s="166" t="s">
        <v>347</v>
      </c>
      <c r="B414" s="290" t="s">
        <v>89</v>
      </c>
      <c r="C414" s="291"/>
      <c r="D414" s="17" t="s">
        <v>54</v>
      </c>
      <c r="E414" s="17"/>
      <c r="F414" s="91"/>
      <c r="G414" s="91"/>
      <c r="H414" s="91"/>
      <c r="I414" s="91"/>
      <c r="J414" s="91"/>
      <c r="K414" s="126"/>
    </row>
    <row r="415" spans="1:12" x14ac:dyDescent="0.15">
      <c r="A415" s="20"/>
      <c r="B415" s="21"/>
      <c r="C415" s="21"/>
      <c r="D415" s="21"/>
      <c r="E415" s="21"/>
      <c r="F415" s="21"/>
      <c r="G415" s="21"/>
      <c r="H415" s="21"/>
      <c r="I415" s="21"/>
      <c r="J415" s="21"/>
      <c r="K415" s="22"/>
    </row>
  </sheetData>
  <mergeCells count="335">
    <mergeCell ref="A409:D409"/>
    <mergeCell ref="E409:J409"/>
    <mergeCell ref="A410:D410"/>
    <mergeCell ref="E410:J411"/>
    <mergeCell ref="A411:D411"/>
    <mergeCell ref="A404:D404"/>
    <mergeCell ref="E404:G404"/>
    <mergeCell ref="I404:K404"/>
    <mergeCell ref="A405:D405"/>
    <mergeCell ref="E405:G405"/>
    <mergeCell ref="I405:K405"/>
    <mergeCell ref="A402:D402"/>
    <mergeCell ref="E402:G402"/>
    <mergeCell ref="I402:K402"/>
    <mergeCell ref="A403:D403"/>
    <mergeCell ref="E403:G403"/>
    <mergeCell ref="I403:K403"/>
    <mergeCell ref="B392:K392"/>
    <mergeCell ref="B395:K395"/>
    <mergeCell ref="B396:E396"/>
    <mergeCell ref="B397:C397"/>
    <mergeCell ref="B398:C398"/>
    <mergeCell ref="A401:D401"/>
    <mergeCell ref="E401:H401"/>
    <mergeCell ref="I401:K401"/>
    <mergeCell ref="B383:K383"/>
    <mergeCell ref="A386:B386"/>
    <mergeCell ref="B389:K389"/>
    <mergeCell ref="A390:A391"/>
    <mergeCell ref="B390:K390"/>
    <mergeCell ref="B391:K391"/>
    <mergeCell ref="A367:D367"/>
    <mergeCell ref="E367:J367"/>
    <mergeCell ref="A368:D368"/>
    <mergeCell ref="E368:J369"/>
    <mergeCell ref="A369:D369"/>
    <mergeCell ref="A379:K379"/>
    <mergeCell ref="B371:D371"/>
    <mergeCell ref="B372:C372"/>
    <mergeCell ref="A362:D362"/>
    <mergeCell ref="E362:G362"/>
    <mergeCell ref="I362:K362"/>
    <mergeCell ref="A363:D363"/>
    <mergeCell ref="E363:G363"/>
    <mergeCell ref="I363:K363"/>
    <mergeCell ref="A360:D360"/>
    <mergeCell ref="E360:G360"/>
    <mergeCell ref="I360:K360"/>
    <mergeCell ref="A361:D361"/>
    <mergeCell ref="E361:G361"/>
    <mergeCell ref="I361:K361"/>
    <mergeCell ref="B350:K350"/>
    <mergeCell ref="B353:K353"/>
    <mergeCell ref="B354:E354"/>
    <mergeCell ref="B355:C355"/>
    <mergeCell ref="B356:C356"/>
    <mergeCell ref="A359:D359"/>
    <mergeCell ref="E359:H359"/>
    <mergeCell ref="I359:K359"/>
    <mergeCell ref="B341:K341"/>
    <mergeCell ref="A344:B344"/>
    <mergeCell ref="B347:K347"/>
    <mergeCell ref="A348:A349"/>
    <mergeCell ref="B348:K348"/>
    <mergeCell ref="B349:K349"/>
    <mergeCell ref="A325:D325"/>
    <mergeCell ref="E325:J325"/>
    <mergeCell ref="A326:D326"/>
    <mergeCell ref="E326:J327"/>
    <mergeCell ref="A327:D327"/>
    <mergeCell ref="A337:K337"/>
    <mergeCell ref="A320:D320"/>
    <mergeCell ref="E320:G320"/>
    <mergeCell ref="I320:K320"/>
    <mergeCell ref="A321:D321"/>
    <mergeCell ref="E321:G321"/>
    <mergeCell ref="I321:K321"/>
    <mergeCell ref="B329:D329"/>
    <mergeCell ref="B330:C330"/>
    <mergeCell ref="A318:D318"/>
    <mergeCell ref="E318:G318"/>
    <mergeCell ref="I318:K318"/>
    <mergeCell ref="A319:D319"/>
    <mergeCell ref="E319:G319"/>
    <mergeCell ref="I319:K319"/>
    <mergeCell ref="B308:K308"/>
    <mergeCell ref="B311:K311"/>
    <mergeCell ref="B312:E312"/>
    <mergeCell ref="B313:C313"/>
    <mergeCell ref="B314:C314"/>
    <mergeCell ref="A317:D317"/>
    <mergeCell ref="E317:H317"/>
    <mergeCell ref="I317:K317"/>
    <mergeCell ref="B299:K299"/>
    <mergeCell ref="A302:B302"/>
    <mergeCell ref="B305:K305"/>
    <mergeCell ref="A306:A307"/>
    <mergeCell ref="B306:K306"/>
    <mergeCell ref="B307:K307"/>
    <mergeCell ref="A283:D283"/>
    <mergeCell ref="E283:J283"/>
    <mergeCell ref="A284:D284"/>
    <mergeCell ref="E284:J285"/>
    <mergeCell ref="A285:D285"/>
    <mergeCell ref="A295:K295"/>
    <mergeCell ref="B287:D287"/>
    <mergeCell ref="B288:C288"/>
    <mergeCell ref="A278:D278"/>
    <mergeCell ref="E278:G278"/>
    <mergeCell ref="I278:K278"/>
    <mergeCell ref="A279:D279"/>
    <mergeCell ref="E279:G279"/>
    <mergeCell ref="I279:K279"/>
    <mergeCell ref="A276:D276"/>
    <mergeCell ref="E276:G276"/>
    <mergeCell ref="I276:K276"/>
    <mergeCell ref="A277:D277"/>
    <mergeCell ref="E277:G277"/>
    <mergeCell ref="I277:K277"/>
    <mergeCell ref="B266:K266"/>
    <mergeCell ref="B269:K269"/>
    <mergeCell ref="B270:E270"/>
    <mergeCell ref="B271:C271"/>
    <mergeCell ref="B272:C272"/>
    <mergeCell ref="A275:D275"/>
    <mergeCell ref="E275:H275"/>
    <mergeCell ref="I275:K275"/>
    <mergeCell ref="B257:K257"/>
    <mergeCell ref="A260:B260"/>
    <mergeCell ref="B263:K263"/>
    <mergeCell ref="A264:A265"/>
    <mergeCell ref="B264:K264"/>
    <mergeCell ref="B265:K265"/>
    <mergeCell ref="A241:D241"/>
    <mergeCell ref="E241:J241"/>
    <mergeCell ref="A242:D242"/>
    <mergeCell ref="E242:J243"/>
    <mergeCell ref="A243:D243"/>
    <mergeCell ref="A253:K253"/>
    <mergeCell ref="A236:D236"/>
    <mergeCell ref="E236:G236"/>
    <mergeCell ref="I236:K236"/>
    <mergeCell ref="A237:D237"/>
    <mergeCell ref="E237:G237"/>
    <mergeCell ref="I237:K237"/>
    <mergeCell ref="B245:D245"/>
    <mergeCell ref="B246:C246"/>
    <mergeCell ref="A234:D234"/>
    <mergeCell ref="E234:G234"/>
    <mergeCell ref="I234:K234"/>
    <mergeCell ref="A235:D235"/>
    <mergeCell ref="E235:G235"/>
    <mergeCell ref="I235:K235"/>
    <mergeCell ref="B224:K224"/>
    <mergeCell ref="B227:K227"/>
    <mergeCell ref="B228:E228"/>
    <mergeCell ref="B229:C229"/>
    <mergeCell ref="B230:C230"/>
    <mergeCell ref="A233:D233"/>
    <mergeCell ref="E233:H233"/>
    <mergeCell ref="I233:K233"/>
    <mergeCell ref="B215:K215"/>
    <mergeCell ref="A218:B218"/>
    <mergeCell ref="B221:K221"/>
    <mergeCell ref="A222:A223"/>
    <mergeCell ref="B222:K222"/>
    <mergeCell ref="B223:K223"/>
    <mergeCell ref="A199:D199"/>
    <mergeCell ref="E199:J199"/>
    <mergeCell ref="A200:D200"/>
    <mergeCell ref="E200:J201"/>
    <mergeCell ref="A201:D201"/>
    <mergeCell ref="A211:K211"/>
    <mergeCell ref="B203:D203"/>
    <mergeCell ref="B204:C204"/>
    <mergeCell ref="A194:D194"/>
    <mergeCell ref="E194:G194"/>
    <mergeCell ref="I194:K194"/>
    <mergeCell ref="A195:D195"/>
    <mergeCell ref="E195:G195"/>
    <mergeCell ref="I195:K195"/>
    <mergeCell ref="A192:D192"/>
    <mergeCell ref="E192:G192"/>
    <mergeCell ref="I192:K192"/>
    <mergeCell ref="A193:D193"/>
    <mergeCell ref="E193:G193"/>
    <mergeCell ref="I193:K193"/>
    <mergeCell ref="B182:K182"/>
    <mergeCell ref="B185:K185"/>
    <mergeCell ref="B186:E186"/>
    <mergeCell ref="B187:C187"/>
    <mergeCell ref="B188:C188"/>
    <mergeCell ref="A191:D191"/>
    <mergeCell ref="E191:H191"/>
    <mergeCell ref="I191:K191"/>
    <mergeCell ref="B173:K173"/>
    <mergeCell ref="A176:B176"/>
    <mergeCell ref="B179:K179"/>
    <mergeCell ref="A180:A181"/>
    <mergeCell ref="B180:K180"/>
    <mergeCell ref="B181:K181"/>
    <mergeCell ref="A157:D157"/>
    <mergeCell ref="E157:J157"/>
    <mergeCell ref="A158:D158"/>
    <mergeCell ref="E158:J159"/>
    <mergeCell ref="A159:D159"/>
    <mergeCell ref="A169:K169"/>
    <mergeCell ref="A152:D152"/>
    <mergeCell ref="E152:G152"/>
    <mergeCell ref="I152:K152"/>
    <mergeCell ref="A153:D153"/>
    <mergeCell ref="E153:G153"/>
    <mergeCell ref="I153:K153"/>
    <mergeCell ref="B161:D161"/>
    <mergeCell ref="B162:C162"/>
    <mergeCell ref="A150:D150"/>
    <mergeCell ref="E150:G150"/>
    <mergeCell ref="I150:K150"/>
    <mergeCell ref="A151:D151"/>
    <mergeCell ref="E151:G151"/>
    <mergeCell ref="I151:K151"/>
    <mergeCell ref="B140:K140"/>
    <mergeCell ref="B143:K143"/>
    <mergeCell ref="B144:E144"/>
    <mergeCell ref="B145:C145"/>
    <mergeCell ref="B146:C146"/>
    <mergeCell ref="A149:D149"/>
    <mergeCell ref="E149:H149"/>
    <mergeCell ref="I149:K149"/>
    <mergeCell ref="B131:K131"/>
    <mergeCell ref="A134:B134"/>
    <mergeCell ref="B137:K137"/>
    <mergeCell ref="A138:A139"/>
    <mergeCell ref="B138:K138"/>
    <mergeCell ref="B139:K139"/>
    <mergeCell ref="A115:D115"/>
    <mergeCell ref="E115:J115"/>
    <mergeCell ref="A116:D116"/>
    <mergeCell ref="E116:J117"/>
    <mergeCell ref="A117:D117"/>
    <mergeCell ref="A127:K127"/>
    <mergeCell ref="B119:D119"/>
    <mergeCell ref="B120:C120"/>
    <mergeCell ref="A110:D110"/>
    <mergeCell ref="E110:G110"/>
    <mergeCell ref="I110:K110"/>
    <mergeCell ref="A111:D111"/>
    <mergeCell ref="E111:G111"/>
    <mergeCell ref="I111:K111"/>
    <mergeCell ref="A108:D108"/>
    <mergeCell ref="E108:G108"/>
    <mergeCell ref="I108:K108"/>
    <mergeCell ref="A109:D109"/>
    <mergeCell ref="E109:G109"/>
    <mergeCell ref="I109:K109"/>
    <mergeCell ref="B98:K98"/>
    <mergeCell ref="B101:K101"/>
    <mergeCell ref="B102:E102"/>
    <mergeCell ref="B103:C103"/>
    <mergeCell ref="B104:C104"/>
    <mergeCell ref="A107:D107"/>
    <mergeCell ref="E107:H107"/>
    <mergeCell ref="I107:K107"/>
    <mergeCell ref="B89:K89"/>
    <mergeCell ref="A92:B92"/>
    <mergeCell ref="B95:K95"/>
    <mergeCell ref="A96:A97"/>
    <mergeCell ref="B96:K96"/>
    <mergeCell ref="B97:K97"/>
    <mergeCell ref="A73:D73"/>
    <mergeCell ref="E73:J73"/>
    <mergeCell ref="A74:D74"/>
    <mergeCell ref="E74:J75"/>
    <mergeCell ref="A75:D75"/>
    <mergeCell ref="A85:K85"/>
    <mergeCell ref="A68:D68"/>
    <mergeCell ref="E68:G68"/>
    <mergeCell ref="I68:K68"/>
    <mergeCell ref="A69:D69"/>
    <mergeCell ref="E69:G69"/>
    <mergeCell ref="I69:K69"/>
    <mergeCell ref="B77:D77"/>
    <mergeCell ref="B78:C78"/>
    <mergeCell ref="A66:D66"/>
    <mergeCell ref="E66:G66"/>
    <mergeCell ref="I66:K66"/>
    <mergeCell ref="A67:D67"/>
    <mergeCell ref="E67:G67"/>
    <mergeCell ref="I67:K67"/>
    <mergeCell ref="B56:K56"/>
    <mergeCell ref="B59:K59"/>
    <mergeCell ref="B60:E60"/>
    <mergeCell ref="B61:C61"/>
    <mergeCell ref="B62:C62"/>
    <mergeCell ref="A65:D65"/>
    <mergeCell ref="E65:H65"/>
    <mergeCell ref="I65:K65"/>
    <mergeCell ref="B47:K47"/>
    <mergeCell ref="A50:B50"/>
    <mergeCell ref="B53:K53"/>
    <mergeCell ref="A54:A55"/>
    <mergeCell ref="B54:K54"/>
    <mergeCell ref="B55:K55"/>
    <mergeCell ref="A30:D30"/>
    <mergeCell ref="E30:G30"/>
    <mergeCell ref="I30:K30"/>
    <mergeCell ref="A31:D31"/>
    <mergeCell ref="E31:G31"/>
    <mergeCell ref="I31:K31"/>
    <mergeCell ref="B35:D35"/>
    <mergeCell ref="B36:C36"/>
    <mergeCell ref="B413:D413"/>
    <mergeCell ref="B414:C414"/>
    <mergeCell ref="A5:K5"/>
    <mergeCell ref="B9:K9"/>
    <mergeCell ref="A12:B12"/>
    <mergeCell ref="B15:K15"/>
    <mergeCell ref="A16:A17"/>
    <mergeCell ref="B16:K16"/>
    <mergeCell ref="B17:K17"/>
    <mergeCell ref="A28:D28"/>
    <mergeCell ref="E28:G28"/>
    <mergeCell ref="I28:K28"/>
    <mergeCell ref="A29:D29"/>
    <mergeCell ref="E29:G29"/>
    <mergeCell ref="I29:K29"/>
    <mergeCell ref="B18:K18"/>
    <mergeCell ref="B21:K21"/>
    <mergeCell ref="B22:E22"/>
    <mergeCell ref="B23:C23"/>
    <mergeCell ref="B24:C24"/>
    <mergeCell ref="A27:D27"/>
    <mergeCell ref="E27:H27"/>
    <mergeCell ref="I27:K27"/>
    <mergeCell ref="A43:K43"/>
  </mergeCells>
  <phoneticPr fontId="15"/>
  <pageMargins left="0.70866141732283472" right="0.51181102362204722" top="0.94488188976377963" bottom="0.74803149606299213" header="0.31496062992125984" footer="0.31496062992125984"/>
  <pageSetup paperSize="9" scale="95" orientation="portrait" blackAndWhite="1" r:id="rId1"/>
  <rowBreaks count="9" manualBreakCount="9">
    <brk id="38" max="16383" man="1"/>
    <brk id="80" max="16383" man="1"/>
    <brk id="122" max="16383" man="1"/>
    <brk id="164" max="16383" man="1"/>
    <brk id="206" max="16383" man="1"/>
    <brk id="248" max="16383" man="1"/>
    <brk id="290" max="16383" man="1"/>
    <brk id="332" max="16383" man="1"/>
    <brk id="3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5"/>
  <sheetViews>
    <sheetView showZeros="0" view="pageBreakPreview" zoomScaleNormal="100" zoomScaleSheetLayoutView="100" workbookViewId="0"/>
  </sheetViews>
  <sheetFormatPr defaultColWidth="8.625" defaultRowHeight="13.5" x14ac:dyDescent="0.15"/>
  <sheetData>
    <row r="1" spans="1:11" x14ac:dyDescent="0.15">
      <c r="A1" s="13" t="s">
        <v>161</v>
      </c>
      <c r="B1" s="14"/>
      <c r="C1" s="14"/>
      <c r="D1" s="14"/>
      <c r="E1" s="14"/>
      <c r="F1" s="14"/>
      <c r="G1" s="14"/>
      <c r="H1" s="14"/>
      <c r="I1" s="14"/>
      <c r="J1" s="14"/>
      <c r="K1" s="15"/>
    </row>
    <row r="2" spans="1:11" x14ac:dyDescent="0.15">
      <c r="A2" s="16"/>
      <c r="B2" s="17"/>
      <c r="C2" s="17"/>
      <c r="D2" s="17"/>
      <c r="E2" s="17"/>
      <c r="F2" s="17"/>
      <c r="G2" s="17"/>
      <c r="H2" s="17"/>
      <c r="I2" s="17"/>
      <c r="J2" s="17"/>
      <c r="K2" s="18"/>
    </row>
    <row r="3" spans="1:11" x14ac:dyDescent="0.15">
      <c r="A3" s="16"/>
      <c r="B3" s="17"/>
      <c r="C3" s="17"/>
      <c r="D3" s="17"/>
      <c r="E3" s="17"/>
      <c r="F3" s="17"/>
      <c r="G3" s="17"/>
      <c r="H3" s="17"/>
      <c r="I3" s="17"/>
      <c r="J3" s="17"/>
      <c r="K3" s="18"/>
    </row>
    <row r="4" spans="1:11" x14ac:dyDescent="0.15">
      <c r="A4" s="16"/>
      <c r="B4" s="17"/>
      <c r="C4" s="17"/>
      <c r="D4" s="17"/>
      <c r="E4" s="17"/>
      <c r="F4" s="17"/>
      <c r="G4" s="17"/>
      <c r="H4" s="17"/>
      <c r="I4" s="17"/>
      <c r="J4" s="17"/>
      <c r="K4" s="18"/>
    </row>
    <row r="5" spans="1:11" ht="18.75" x14ac:dyDescent="0.15">
      <c r="A5" s="292" t="s">
        <v>16</v>
      </c>
      <c r="B5" s="293"/>
      <c r="C5" s="293"/>
      <c r="D5" s="293"/>
      <c r="E5" s="293"/>
      <c r="F5" s="293"/>
      <c r="G5" s="293"/>
      <c r="H5" s="293"/>
      <c r="I5" s="293"/>
      <c r="J5" s="293"/>
      <c r="K5" s="294"/>
    </row>
    <row r="6" spans="1:11" ht="18.75" x14ac:dyDescent="0.15">
      <c r="A6" s="19"/>
      <c r="B6" s="17"/>
      <c r="C6" s="17"/>
      <c r="D6" s="17"/>
      <c r="E6" s="17"/>
      <c r="F6" s="17"/>
      <c r="G6" s="17"/>
      <c r="H6" s="17"/>
      <c r="I6" s="17"/>
      <c r="J6" s="17"/>
      <c r="K6" s="18"/>
    </row>
    <row r="7" spans="1:11" x14ac:dyDescent="0.15">
      <c r="A7" s="16"/>
      <c r="B7" s="17"/>
      <c r="C7" s="17"/>
      <c r="D7" s="17"/>
      <c r="E7" s="17"/>
      <c r="F7" s="17"/>
      <c r="G7" s="17"/>
      <c r="H7" s="17"/>
      <c r="I7" s="17"/>
      <c r="J7" s="17"/>
      <c r="K7" s="18"/>
    </row>
    <row r="8" spans="1:11" x14ac:dyDescent="0.15">
      <c r="A8" s="16" t="s">
        <v>36</v>
      </c>
      <c r="B8" s="17"/>
      <c r="C8" s="17"/>
      <c r="D8" s="17"/>
      <c r="E8" s="17"/>
      <c r="F8" s="17"/>
      <c r="G8" s="17"/>
      <c r="H8" s="17"/>
      <c r="I8" s="17"/>
      <c r="J8" s="17"/>
      <c r="K8" s="18"/>
    </row>
    <row r="9" spans="1:11" ht="30" customHeight="1" x14ac:dyDescent="0.15">
      <c r="A9" s="85" t="s">
        <v>17</v>
      </c>
      <c r="B9" s="196" t="str">
        <f>CONCATENATE(基礎情報入力!D4,"　　",基礎情報入力!D5)</f>
        <v>　　</v>
      </c>
      <c r="C9" s="197"/>
      <c r="D9" s="197"/>
      <c r="E9" s="197"/>
      <c r="F9" s="197"/>
      <c r="G9" s="197"/>
      <c r="H9" s="197"/>
      <c r="I9" s="197"/>
      <c r="J9" s="197"/>
      <c r="K9" s="234"/>
    </row>
    <row r="10" spans="1:11" x14ac:dyDescent="0.15">
      <c r="A10" s="16"/>
      <c r="B10" s="17"/>
      <c r="C10" s="17"/>
      <c r="D10" s="17"/>
      <c r="E10" s="17"/>
      <c r="F10" s="17"/>
      <c r="G10" s="17"/>
      <c r="H10" s="17"/>
      <c r="I10" s="17"/>
      <c r="J10" s="17"/>
      <c r="K10" s="18"/>
    </row>
    <row r="11" spans="1:11" x14ac:dyDescent="0.15">
      <c r="A11" s="90" t="s">
        <v>213</v>
      </c>
      <c r="B11" s="17"/>
      <c r="C11" s="17"/>
      <c r="D11" s="17"/>
      <c r="E11" s="17"/>
      <c r="F11" s="17"/>
      <c r="G11" s="17"/>
      <c r="H11" s="17"/>
      <c r="I11" s="17"/>
      <c r="J11" s="17"/>
      <c r="K11" s="18"/>
    </row>
    <row r="12" spans="1:11" ht="30" customHeight="1" x14ac:dyDescent="0.15">
      <c r="A12" s="295"/>
      <c r="B12" s="296"/>
      <c r="C12" s="17" t="s">
        <v>20</v>
      </c>
      <c r="D12" s="17"/>
      <c r="E12" s="17"/>
      <c r="F12" s="17"/>
      <c r="G12" s="17"/>
      <c r="H12" s="17"/>
      <c r="I12" s="17"/>
      <c r="J12" s="17"/>
      <c r="K12" s="18"/>
    </row>
    <row r="13" spans="1:11" x14ac:dyDescent="0.15">
      <c r="A13" s="16"/>
      <c r="B13" s="17"/>
      <c r="C13" s="17"/>
      <c r="D13" s="17"/>
      <c r="E13" s="17"/>
      <c r="F13" s="17"/>
      <c r="G13" s="17"/>
      <c r="H13" s="17"/>
      <c r="I13" s="17"/>
      <c r="J13" s="17"/>
      <c r="K13" s="18"/>
    </row>
    <row r="14" spans="1:11" x14ac:dyDescent="0.15">
      <c r="A14" s="16" t="s">
        <v>18</v>
      </c>
      <c r="B14" s="17"/>
      <c r="C14" s="17"/>
      <c r="D14" s="17"/>
      <c r="E14" s="17"/>
      <c r="F14" s="17"/>
      <c r="G14" s="17"/>
      <c r="H14" s="17"/>
      <c r="I14" s="17"/>
      <c r="J14" s="17"/>
      <c r="K14" s="18"/>
    </row>
    <row r="15" spans="1:11" ht="30" customHeight="1" x14ac:dyDescent="0.15">
      <c r="A15" s="86" t="s">
        <v>19</v>
      </c>
      <c r="B15" s="297">
        <f>基礎情報入力!N10</f>
        <v>0</v>
      </c>
      <c r="C15" s="298"/>
      <c r="D15" s="298"/>
      <c r="E15" s="298"/>
      <c r="F15" s="298"/>
      <c r="G15" s="298"/>
      <c r="H15" s="298"/>
      <c r="I15" s="298"/>
      <c r="J15" s="298"/>
      <c r="K15" s="299"/>
    </row>
    <row r="16" spans="1:11" ht="24.95" customHeight="1" x14ac:dyDescent="0.15">
      <c r="A16" s="203" t="s">
        <v>34</v>
      </c>
      <c r="B16" s="297">
        <f>基礎情報入力!N11</f>
        <v>0</v>
      </c>
      <c r="C16" s="298"/>
      <c r="D16" s="298"/>
      <c r="E16" s="298"/>
      <c r="F16" s="298"/>
      <c r="G16" s="298"/>
      <c r="H16" s="298"/>
      <c r="I16" s="298"/>
      <c r="J16" s="298"/>
      <c r="K16" s="299"/>
    </row>
    <row r="17" spans="1:11" ht="39.950000000000003" customHeight="1" x14ac:dyDescent="0.15">
      <c r="A17" s="300"/>
      <c r="B17" s="301" t="str">
        <f>CONCATENATE(基礎情報入力!N12,基礎情報入力!N13,基礎情報入力!N14)</f>
        <v/>
      </c>
      <c r="C17" s="302"/>
      <c r="D17" s="302"/>
      <c r="E17" s="302"/>
      <c r="F17" s="302"/>
      <c r="G17" s="302"/>
      <c r="H17" s="302"/>
      <c r="I17" s="302"/>
      <c r="J17" s="302"/>
      <c r="K17" s="303"/>
    </row>
    <row r="18" spans="1:11" ht="30" customHeight="1" x14ac:dyDescent="0.15">
      <c r="A18" s="86" t="s">
        <v>21</v>
      </c>
      <c r="B18" s="311" t="str">
        <f>B17</f>
        <v/>
      </c>
      <c r="C18" s="312"/>
      <c r="D18" s="312"/>
      <c r="E18" s="312"/>
      <c r="F18" s="312"/>
      <c r="G18" s="312"/>
      <c r="H18" s="312"/>
      <c r="I18" s="312"/>
      <c r="J18" s="312"/>
      <c r="K18" s="313"/>
    </row>
    <row r="19" spans="1:11" x14ac:dyDescent="0.15">
      <c r="A19" s="16" t="s">
        <v>22</v>
      </c>
      <c r="B19" s="17"/>
      <c r="C19" s="17"/>
      <c r="D19" s="17"/>
      <c r="E19" s="17"/>
      <c r="F19" s="17"/>
      <c r="G19" s="17"/>
      <c r="H19" s="17"/>
      <c r="I19" s="17"/>
      <c r="J19" s="17"/>
      <c r="K19" s="18"/>
    </row>
    <row r="20" spans="1:11" x14ac:dyDescent="0.15">
      <c r="A20" s="16"/>
      <c r="B20" s="17"/>
      <c r="C20" s="17"/>
      <c r="D20" s="17"/>
      <c r="E20" s="17"/>
      <c r="F20" s="17"/>
      <c r="G20" s="17"/>
      <c r="H20" s="17"/>
      <c r="I20" s="17"/>
      <c r="J20" s="17"/>
      <c r="K20" s="18"/>
    </row>
    <row r="21" spans="1:11" ht="39.950000000000003" customHeight="1" x14ac:dyDescent="0.15">
      <c r="A21" s="86" t="s">
        <v>23</v>
      </c>
      <c r="B21" s="314"/>
      <c r="C21" s="315"/>
      <c r="D21" s="315"/>
      <c r="E21" s="315"/>
      <c r="F21" s="315"/>
      <c r="G21" s="315"/>
      <c r="H21" s="315"/>
      <c r="I21" s="315"/>
      <c r="J21" s="315"/>
      <c r="K21" s="316"/>
    </row>
    <row r="22" spans="1:11" ht="30" customHeight="1" x14ac:dyDescent="0.15">
      <c r="A22" s="8" t="s">
        <v>24</v>
      </c>
      <c r="B22" s="317" t="s">
        <v>37</v>
      </c>
      <c r="C22" s="318"/>
      <c r="D22" s="318"/>
      <c r="E22" s="318"/>
      <c r="F22" s="87" t="s">
        <v>40</v>
      </c>
      <c r="G22" s="88"/>
      <c r="H22" s="87" t="s">
        <v>38</v>
      </c>
      <c r="I22" s="88"/>
      <c r="J22" s="10" t="s">
        <v>39</v>
      </c>
      <c r="K22" s="11"/>
    </row>
    <row r="23" spans="1:11" ht="30" customHeight="1" x14ac:dyDescent="0.15">
      <c r="A23" s="8" t="s">
        <v>25</v>
      </c>
      <c r="B23" s="319">
        <f>基礎情報入力!N15</f>
        <v>0</v>
      </c>
      <c r="C23" s="320"/>
      <c r="D23" s="9" t="s">
        <v>26</v>
      </c>
      <c r="E23" s="9"/>
      <c r="F23" s="9"/>
      <c r="G23" s="9"/>
      <c r="H23" s="9"/>
      <c r="I23" s="9"/>
      <c r="J23" s="9"/>
      <c r="K23" s="6"/>
    </row>
    <row r="24" spans="1:11" ht="30" customHeight="1" x14ac:dyDescent="0.15">
      <c r="A24" s="85" t="s">
        <v>35</v>
      </c>
      <c r="B24" s="290" t="s">
        <v>44</v>
      </c>
      <c r="C24" s="321"/>
      <c r="D24" s="9" t="s">
        <v>27</v>
      </c>
      <c r="E24" s="9"/>
      <c r="F24" s="9"/>
      <c r="G24" s="9"/>
      <c r="H24" s="9"/>
      <c r="I24" s="9"/>
      <c r="J24" s="9"/>
      <c r="K24" s="6"/>
    </row>
    <row r="25" spans="1:11" x14ac:dyDescent="0.15">
      <c r="A25" s="16"/>
      <c r="B25" s="17"/>
      <c r="C25" s="17"/>
      <c r="D25" s="17"/>
      <c r="E25" s="17"/>
      <c r="F25" s="17"/>
      <c r="G25" s="17"/>
      <c r="H25" s="17"/>
      <c r="I25" s="17"/>
      <c r="J25" s="17"/>
      <c r="K25" s="18"/>
    </row>
    <row r="26" spans="1:11" x14ac:dyDescent="0.15">
      <c r="A26" s="16" t="s">
        <v>28</v>
      </c>
      <c r="B26" s="17"/>
      <c r="C26" s="17"/>
      <c r="D26" s="17"/>
      <c r="E26" s="17"/>
      <c r="F26" s="17"/>
      <c r="G26" s="17"/>
      <c r="H26" s="17"/>
      <c r="I26" s="17"/>
      <c r="J26" s="17"/>
      <c r="K26" s="18"/>
    </row>
    <row r="27" spans="1:11" ht="20.100000000000001" customHeight="1" x14ac:dyDescent="0.15">
      <c r="A27" s="235" t="s">
        <v>29</v>
      </c>
      <c r="B27" s="235"/>
      <c r="C27" s="235"/>
      <c r="D27" s="235"/>
      <c r="E27" s="235" t="s">
        <v>42</v>
      </c>
      <c r="F27" s="235"/>
      <c r="G27" s="235"/>
      <c r="H27" s="235"/>
      <c r="I27" s="235" t="s">
        <v>43</v>
      </c>
      <c r="J27" s="235"/>
      <c r="K27" s="235"/>
    </row>
    <row r="28" spans="1:11" ht="30" customHeight="1" x14ac:dyDescent="0.15">
      <c r="A28" s="205" t="s">
        <v>162</v>
      </c>
      <c r="B28" s="304"/>
      <c r="C28" s="304"/>
      <c r="D28" s="305"/>
      <c r="E28" s="306">
        <f>'様式3-2-2（設計・要安全確認計画）'!D8</f>
        <v>0</v>
      </c>
      <c r="F28" s="307"/>
      <c r="G28" s="308"/>
      <c r="H28" s="12" t="s">
        <v>41</v>
      </c>
      <c r="I28" s="309"/>
      <c r="J28" s="309"/>
      <c r="K28" s="309"/>
    </row>
    <row r="29" spans="1:11" ht="30" hidden="1" customHeight="1" x14ac:dyDescent="0.15">
      <c r="A29" s="310"/>
      <c r="B29" s="310"/>
      <c r="C29" s="310"/>
      <c r="D29" s="310"/>
      <c r="E29" s="306"/>
      <c r="F29" s="307"/>
      <c r="G29" s="308"/>
      <c r="H29" s="12"/>
      <c r="I29" s="309"/>
      <c r="J29" s="309"/>
      <c r="K29" s="309"/>
    </row>
    <row r="30" spans="1:11" ht="30" hidden="1" customHeight="1" x14ac:dyDescent="0.15">
      <c r="A30" s="310"/>
      <c r="B30" s="310"/>
      <c r="C30" s="310"/>
      <c r="D30" s="310"/>
      <c r="E30" s="306"/>
      <c r="F30" s="307"/>
      <c r="G30" s="308"/>
      <c r="H30" s="12"/>
      <c r="I30" s="309"/>
      <c r="J30" s="309"/>
      <c r="K30" s="309"/>
    </row>
    <row r="31" spans="1:11" ht="30" customHeight="1" x14ac:dyDescent="0.15">
      <c r="A31" s="310" t="s">
        <v>163</v>
      </c>
      <c r="B31" s="310"/>
      <c r="C31" s="310"/>
      <c r="D31" s="310"/>
      <c r="E31" s="306">
        <f>'様式3-2-2（設計・要安全確認計画）'!V8</f>
        <v>0</v>
      </c>
      <c r="F31" s="307"/>
      <c r="G31" s="308"/>
      <c r="H31" s="12" t="s">
        <v>41</v>
      </c>
      <c r="I31" s="309"/>
      <c r="J31" s="309"/>
      <c r="K31" s="309"/>
    </row>
    <row r="32" spans="1:11" x14ac:dyDescent="0.15">
      <c r="A32" s="16" t="s">
        <v>33</v>
      </c>
      <c r="B32" s="17"/>
      <c r="C32" s="17"/>
      <c r="D32" s="17"/>
      <c r="E32" s="17"/>
      <c r="F32" s="17"/>
      <c r="G32" s="17"/>
      <c r="H32" s="17"/>
      <c r="I32" s="17"/>
      <c r="J32" s="17"/>
      <c r="K32" s="18"/>
    </row>
    <row r="33" spans="1:12" x14ac:dyDescent="0.15">
      <c r="A33" s="16"/>
      <c r="B33" s="17"/>
      <c r="C33" s="17"/>
      <c r="D33" s="17"/>
      <c r="E33" s="17"/>
      <c r="F33" s="17"/>
      <c r="G33" s="17"/>
      <c r="H33" s="17"/>
      <c r="I33" s="17"/>
      <c r="J33" s="17"/>
      <c r="K33" s="18"/>
    </row>
    <row r="34" spans="1:12" s="125" customFormat="1" x14ac:dyDescent="0.15">
      <c r="A34" s="90" t="s">
        <v>345</v>
      </c>
      <c r="B34" s="91"/>
      <c r="C34" s="91"/>
      <c r="D34" s="91"/>
      <c r="E34" s="91"/>
      <c r="F34" s="91"/>
      <c r="G34" s="91"/>
      <c r="H34" s="91"/>
      <c r="I34" s="91"/>
      <c r="J34" s="91"/>
      <c r="K34" s="126"/>
      <c r="L34" s="125" t="s">
        <v>349</v>
      </c>
    </row>
    <row r="35" spans="1:12" s="125" customFormat="1" ht="30" customHeight="1" x14ac:dyDescent="0.15">
      <c r="A35" s="166" t="s">
        <v>346</v>
      </c>
      <c r="B35" s="245" t="s">
        <v>369</v>
      </c>
      <c r="C35" s="246"/>
      <c r="D35" s="247"/>
      <c r="E35" s="17" t="s">
        <v>54</v>
      </c>
      <c r="F35" s="91"/>
      <c r="G35" s="91"/>
      <c r="H35" s="91"/>
      <c r="I35" s="91"/>
      <c r="J35" s="91"/>
      <c r="K35" s="126"/>
      <c r="L35" s="169" t="s">
        <v>350</v>
      </c>
    </row>
    <row r="36" spans="1:12" s="125" customFormat="1" ht="30" customHeight="1" x14ac:dyDescent="0.15">
      <c r="A36" s="166" t="s">
        <v>347</v>
      </c>
      <c r="B36" s="248" t="s">
        <v>370</v>
      </c>
      <c r="C36" s="249"/>
      <c r="D36" s="91" t="s">
        <v>54</v>
      </c>
      <c r="E36" s="17"/>
      <c r="F36" s="91"/>
      <c r="G36" s="91"/>
      <c r="H36" s="91"/>
      <c r="I36" s="91"/>
      <c r="J36" s="91"/>
      <c r="K36" s="126"/>
    </row>
    <row r="37" spans="1:12" x14ac:dyDescent="0.15">
      <c r="A37" s="20"/>
      <c r="B37" s="21"/>
      <c r="C37" s="21"/>
      <c r="D37" s="21"/>
      <c r="E37" s="21"/>
      <c r="F37" s="21"/>
      <c r="G37" s="21"/>
      <c r="H37" s="21"/>
      <c r="I37" s="21"/>
      <c r="J37" s="21"/>
      <c r="K37" s="22"/>
    </row>
    <row r="39" spans="1:12" x14ac:dyDescent="0.15">
      <c r="A39" s="13" t="s">
        <v>124</v>
      </c>
      <c r="B39" s="14"/>
      <c r="C39" s="14"/>
      <c r="D39" s="14"/>
      <c r="E39" s="14"/>
      <c r="F39" s="14"/>
      <c r="G39" s="14"/>
      <c r="H39" s="14"/>
      <c r="I39" s="14"/>
      <c r="J39" s="14"/>
      <c r="K39" s="15"/>
    </row>
    <row r="40" spans="1:12" x14ac:dyDescent="0.15">
      <c r="A40" s="16"/>
      <c r="B40" s="17"/>
      <c r="C40" s="17"/>
      <c r="D40" s="17"/>
      <c r="E40" s="17"/>
      <c r="F40" s="17"/>
      <c r="G40" s="17"/>
      <c r="H40" s="17"/>
      <c r="I40" s="17"/>
      <c r="J40" s="17"/>
      <c r="K40" s="18"/>
    </row>
    <row r="41" spans="1:12" x14ac:dyDescent="0.15">
      <c r="A41" s="16"/>
      <c r="B41" s="17"/>
      <c r="C41" s="17"/>
      <c r="D41" s="17"/>
      <c r="E41" s="17"/>
      <c r="F41" s="17"/>
      <c r="G41" s="17"/>
      <c r="H41" s="17"/>
      <c r="I41" s="17"/>
      <c r="J41" s="17"/>
      <c r="K41" s="18"/>
    </row>
    <row r="42" spans="1:12" x14ac:dyDescent="0.15">
      <c r="A42" s="16"/>
      <c r="B42" s="17"/>
      <c r="C42" s="17"/>
      <c r="D42" s="17"/>
      <c r="E42" s="17"/>
      <c r="F42" s="17"/>
      <c r="G42" s="17"/>
      <c r="H42" s="17"/>
      <c r="I42" s="17"/>
      <c r="J42" s="17"/>
      <c r="K42" s="18"/>
    </row>
    <row r="43" spans="1:12" ht="18.75" x14ac:dyDescent="0.15">
      <c r="A43" s="292" t="s">
        <v>16</v>
      </c>
      <c r="B43" s="293"/>
      <c r="C43" s="293"/>
      <c r="D43" s="293"/>
      <c r="E43" s="293"/>
      <c r="F43" s="293"/>
      <c r="G43" s="293"/>
      <c r="H43" s="293"/>
      <c r="I43" s="293"/>
      <c r="J43" s="293"/>
      <c r="K43" s="294"/>
    </row>
    <row r="44" spans="1:12" ht="18.75" x14ac:dyDescent="0.15">
      <c r="A44" s="19"/>
      <c r="B44" s="17"/>
      <c r="C44" s="17"/>
      <c r="D44" s="17"/>
      <c r="E44" s="17"/>
      <c r="F44" s="17"/>
      <c r="G44" s="17"/>
      <c r="H44" s="17"/>
      <c r="I44" s="17"/>
      <c r="J44" s="17"/>
      <c r="K44" s="18"/>
    </row>
    <row r="45" spans="1:12" x14ac:dyDescent="0.15">
      <c r="A45" s="16"/>
      <c r="B45" s="17"/>
      <c r="C45" s="17"/>
      <c r="D45" s="17"/>
      <c r="E45" s="17"/>
      <c r="F45" s="17"/>
      <c r="G45" s="17"/>
      <c r="H45" s="17"/>
      <c r="I45" s="17"/>
      <c r="J45" s="17"/>
      <c r="K45" s="18"/>
    </row>
    <row r="46" spans="1:12" x14ac:dyDescent="0.15">
      <c r="A46" s="16" t="s">
        <v>36</v>
      </c>
      <c r="B46" s="17"/>
      <c r="C46" s="17"/>
      <c r="D46" s="17"/>
      <c r="E46" s="17"/>
      <c r="F46" s="17"/>
      <c r="G46" s="17"/>
      <c r="H46" s="17"/>
      <c r="I46" s="17"/>
      <c r="J46" s="17"/>
      <c r="K46" s="18"/>
    </row>
    <row r="47" spans="1:12" ht="30" customHeight="1" x14ac:dyDescent="0.15">
      <c r="A47" s="85" t="s">
        <v>17</v>
      </c>
      <c r="B47" s="196" t="str">
        <f>CONCATENATE(基礎情報入力!D4,"　　",基礎情報入力!D5)</f>
        <v>　　</v>
      </c>
      <c r="C47" s="197"/>
      <c r="D47" s="197"/>
      <c r="E47" s="197"/>
      <c r="F47" s="197"/>
      <c r="G47" s="197"/>
      <c r="H47" s="197"/>
      <c r="I47" s="197"/>
      <c r="J47" s="197"/>
      <c r="K47" s="234"/>
    </row>
    <row r="48" spans="1:12" x14ac:dyDescent="0.15">
      <c r="A48" s="16"/>
      <c r="B48" s="17"/>
      <c r="C48" s="17"/>
      <c r="D48" s="17"/>
      <c r="E48" s="17"/>
      <c r="F48" s="17"/>
      <c r="G48" s="17"/>
      <c r="H48" s="17"/>
      <c r="I48" s="17"/>
      <c r="J48" s="17"/>
      <c r="K48" s="18"/>
    </row>
    <row r="49" spans="1:11" x14ac:dyDescent="0.15">
      <c r="A49" s="90" t="s">
        <v>213</v>
      </c>
      <c r="B49" s="17"/>
      <c r="C49" s="17"/>
      <c r="D49" s="17"/>
      <c r="E49" s="17"/>
      <c r="F49" s="17"/>
      <c r="G49" s="17"/>
      <c r="H49" s="17"/>
      <c r="I49" s="17"/>
      <c r="J49" s="17"/>
      <c r="K49" s="18"/>
    </row>
    <row r="50" spans="1:11" ht="30" customHeight="1" x14ac:dyDescent="0.15">
      <c r="A50" s="295"/>
      <c r="B50" s="296"/>
      <c r="C50" s="17" t="s">
        <v>20</v>
      </c>
      <c r="D50" s="17"/>
      <c r="E50" s="17"/>
      <c r="F50" s="17"/>
      <c r="G50" s="17"/>
      <c r="H50" s="17"/>
      <c r="I50" s="17"/>
      <c r="J50" s="17"/>
      <c r="K50" s="18"/>
    </row>
    <row r="51" spans="1:11" x14ac:dyDescent="0.15">
      <c r="A51" s="16"/>
      <c r="B51" s="17"/>
      <c r="C51" s="17"/>
      <c r="D51" s="17"/>
      <c r="E51" s="17"/>
      <c r="F51" s="17"/>
      <c r="G51" s="17"/>
      <c r="H51" s="17"/>
      <c r="I51" s="17"/>
      <c r="J51" s="17"/>
      <c r="K51" s="18"/>
    </row>
    <row r="52" spans="1:11" x14ac:dyDescent="0.15">
      <c r="A52" s="16" t="s">
        <v>18</v>
      </c>
      <c r="B52" s="17"/>
      <c r="C52" s="17"/>
      <c r="D52" s="17"/>
      <c r="E52" s="17"/>
      <c r="F52" s="17"/>
      <c r="G52" s="17"/>
      <c r="H52" s="17"/>
      <c r="I52" s="17"/>
      <c r="J52" s="17"/>
      <c r="K52" s="18"/>
    </row>
    <row r="53" spans="1:11" ht="30" customHeight="1" x14ac:dyDescent="0.15">
      <c r="A53" s="86" t="s">
        <v>19</v>
      </c>
      <c r="B53" s="297">
        <f>基礎情報入力!N19</f>
        <v>0</v>
      </c>
      <c r="C53" s="298"/>
      <c r="D53" s="298"/>
      <c r="E53" s="298"/>
      <c r="F53" s="298"/>
      <c r="G53" s="298"/>
      <c r="H53" s="298"/>
      <c r="I53" s="298"/>
      <c r="J53" s="298"/>
      <c r="K53" s="299"/>
    </row>
    <row r="54" spans="1:11" ht="24.95" customHeight="1" x14ac:dyDescent="0.15">
      <c r="A54" s="203" t="s">
        <v>34</v>
      </c>
      <c r="B54" s="297">
        <f>基礎情報入力!N20</f>
        <v>0</v>
      </c>
      <c r="C54" s="298"/>
      <c r="D54" s="298"/>
      <c r="E54" s="298"/>
      <c r="F54" s="298"/>
      <c r="G54" s="298"/>
      <c r="H54" s="298"/>
      <c r="I54" s="298"/>
      <c r="J54" s="298"/>
      <c r="K54" s="299"/>
    </row>
    <row r="55" spans="1:11" ht="39.950000000000003" customHeight="1" x14ac:dyDescent="0.15">
      <c r="A55" s="300"/>
      <c r="B55" s="301" t="str">
        <f>CONCATENATE(基礎情報入力!N21,基礎情報入力!N22,基礎情報入力!N23)</f>
        <v/>
      </c>
      <c r="C55" s="302"/>
      <c r="D55" s="302"/>
      <c r="E55" s="302"/>
      <c r="F55" s="302"/>
      <c r="G55" s="302"/>
      <c r="H55" s="302"/>
      <c r="I55" s="302"/>
      <c r="J55" s="302"/>
      <c r="K55" s="303"/>
    </row>
    <row r="56" spans="1:11" ht="30" customHeight="1" x14ac:dyDescent="0.15">
      <c r="A56" s="86" t="s">
        <v>21</v>
      </c>
      <c r="B56" s="311" t="str">
        <f>B55</f>
        <v/>
      </c>
      <c r="C56" s="312"/>
      <c r="D56" s="312"/>
      <c r="E56" s="312"/>
      <c r="F56" s="312"/>
      <c r="G56" s="312"/>
      <c r="H56" s="312"/>
      <c r="I56" s="312"/>
      <c r="J56" s="312"/>
      <c r="K56" s="313"/>
    </row>
    <row r="57" spans="1:11" x14ac:dyDescent="0.15">
      <c r="A57" s="16" t="s">
        <v>22</v>
      </c>
      <c r="B57" s="17"/>
      <c r="C57" s="17"/>
      <c r="D57" s="17"/>
      <c r="E57" s="17"/>
      <c r="F57" s="17"/>
      <c r="G57" s="17"/>
      <c r="H57" s="17"/>
      <c r="I57" s="17"/>
      <c r="J57" s="17"/>
      <c r="K57" s="18"/>
    </row>
    <row r="58" spans="1:11" x14ac:dyDescent="0.15">
      <c r="A58" s="16"/>
      <c r="B58" s="17"/>
      <c r="C58" s="17"/>
      <c r="D58" s="17"/>
      <c r="E58" s="17"/>
      <c r="F58" s="17"/>
      <c r="G58" s="17"/>
      <c r="H58" s="17"/>
      <c r="I58" s="17"/>
      <c r="J58" s="17"/>
      <c r="K58" s="18"/>
    </row>
    <row r="59" spans="1:11" ht="39.950000000000003" customHeight="1" x14ac:dyDescent="0.15">
      <c r="A59" s="86" t="s">
        <v>23</v>
      </c>
      <c r="B59" s="314"/>
      <c r="C59" s="315"/>
      <c r="D59" s="315"/>
      <c r="E59" s="315"/>
      <c r="F59" s="315"/>
      <c r="G59" s="315"/>
      <c r="H59" s="315"/>
      <c r="I59" s="315"/>
      <c r="J59" s="315"/>
      <c r="K59" s="316"/>
    </row>
    <row r="60" spans="1:11" ht="30" customHeight="1" x14ac:dyDescent="0.15">
      <c r="A60" s="8" t="s">
        <v>24</v>
      </c>
      <c r="B60" s="317" t="s">
        <v>37</v>
      </c>
      <c r="C60" s="318"/>
      <c r="D60" s="318"/>
      <c r="E60" s="318"/>
      <c r="F60" s="87" t="s">
        <v>40</v>
      </c>
      <c r="G60" s="88"/>
      <c r="H60" s="87" t="s">
        <v>38</v>
      </c>
      <c r="I60" s="88"/>
      <c r="J60" s="10" t="s">
        <v>39</v>
      </c>
      <c r="K60" s="11"/>
    </row>
    <row r="61" spans="1:11" ht="30" customHeight="1" x14ac:dyDescent="0.15">
      <c r="A61" s="8" t="s">
        <v>25</v>
      </c>
      <c r="B61" s="319">
        <f>基礎情報入力!N24</f>
        <v>0</v>
      </c>
      <c r="C61" s="320"/>
      <c r="D61" s="9" t="s">
        <v>26</v>
      </c>
      <c r="E61" s="9"/>
      <c r="F61" s="9"/>
      <c r="G61" s="9"/>
      <c r="H61" s="9"/>
      <c r="I61" s="9"/>
      <c r="J61" s="9"/>
      <c r="K61" s="6"/>
    </row>
    <row r="62" spans="1:11" ht="30" customHeight="1" x14ac:dyDescent="0.15">
      <c r="A62" s="85" t="s">
        <v>35</v>
      </c>
      <c r="B62" s="290" t="s">
        <v>44</v>
      </c>
      <c r="C62" s="321"/>
      <c r="D62" s="9" t="s">
        <v>27</v>
      </c>
      <c r="E62" s="9"/>
      <c r="F62" s="9"/>
      <c r="G62" s="9"/>
      <c r="H62" s="9"/>
      <c r="I62" s="9"/>
      <c r="J62" s="9"/>
      <c r="K62" s="6"/>
    </row>
    <row r="63" spans="1:11" x14ac:dyDescent="0.15">
      <c r="A63" s="16"/>
      <c r="B63" s="17"/>
      <c r="C63" s="17"/>
      <c r="D63" s="17"/>
      <c r="E63" s="17"/>
      <c r="F63" s="17"/>
      <c r="G63" s="17"/>
      <c r="H63" s="17"/>
      <c r="I63" s="17"/>
      <c r="J63" s="17"/>
      <c r="K63" s="18"/>
    </row>
    <row r="64" spans="1:11" x14ac:dyDescent="0.15">
      <c r="A64" s="16" t="s">
        <v>28</v>
      </c>
      <c r="B64" s="17"/>
      <c r="C64" s="17"/>
      <c r="D64" s="17"/>
      <c r="E64" s="17"/>
      <c r="F64" s="17"/>
      <c r="G64" s="17"/>
      <c r="H64" s="17"/>
      <c r="I64" s="17"/>
      <c r="J64" s="17"/>
      <c r="K64" s="18"/>
    </row>
    <row r="65" spans="1:12" ht="20.100000000000001" customHeight="1" x14ac:dyDescent="0.15">
      <c r="A65" s="235" t="s">
        <v>29</v>
      </c>
      <c r="B65" s="235"/>
      <c r="C65" s="235"/>
      <c r="D65" s="235"/>
      <c r="E65" s="235" t="s">
        <v>42</v>
      </c>
      <c r="F65" s="235"/>
      <c r="G65" s="235"/>
      <c r="H65" s="235"/>
      <c r="I65" s="235" t="s">
        <v>43</v>
      </c>
      <c r="J65" s="235"/>
      <c r="K65" s="235"/>
    </row>
    <row r="66" spans="1:12" ht="30" customHeight="1" x14ac:dyDescent="0.15">
      <c r="A66" s="205" t="s">
        <v>162</v>
      </c>
      <c r="B66" s="304"/>
      <c r="C66" s="304"/>
      <c r="D66" s="305"/>
      <c r="E66" s="306">
        <f>'様式3-2-2（設計・要安全確認計画）'!D10</f>
        <v>0</v>
      </c>
      <c r="F66" s="307"/>
      <c r="G66" s="308"/>
      <c r="H66" s="12" t="s">
        <v>41</v>
      </c>
      <c r="I66" s="309"/>
      <c r="J66" s="309"/>
      <c r="K66" s="309"/>
    </row>
    <row r="67" spans="1:12" ht="30" hidden="1" customHeight="1" x14ac:dyDescent="0.15">
      <c r="A67" s="310"/>
      <c r="B67" s="310"/>
      <c r="C67" s="310"/>
      <c r="D67" s="310"/>
      <c r="E67" s="306"/>
      <c r="F67" s="307"/>
      <c r="G67" s="308"/>
      <c r="H67" s="12"/>
      <c r="I67" s="309"/>
      <c r="J67" s="309"/>
      <c r="K67" s="309"/>
    </row>
    <row r="68" spans="1:12" ht="30" hidden="1" customHeight="1" x14ac:dyDescent="0.15">
      <c r="A68" s="310"/>
      <c r="B68" s="310"/>
      <c r="C68" s="310"/>
      <c r="D68" s="310"/>
      <c r="E68" s="306"/>
      <c r="F68" s="307"/>
      <c r="G68" s="308"/>
      <c r="H68" s="12"/>
      <c r="I68" s="309"/>
      <c r="J68" s="309"/>
      <c r="K68" s="309"/>
    </row>
    <row r="69" spans="1:12" ht="30" customHeight="1" x14ac:dyDescent="0.15">
      <c r="A69" s="310" t="s">
        <v>163</v>
      </c>
      <c r="B69" s="310"/>
      <c r="C69" s="310"/>
      <c r="D69" s="310"/>
      <c r="E69" s="306">
        <f>'様式3-2-2（設計・要安全確認計画）'!V10</f>
        <v>0</v>
      </c>
      <c r="F69" s="307"/>
      <c r="G69" s="308"/>
      <c r="H69" s="12" t="s">
        <v>41</v>
      </c>
      <c r="I69" s="309"/>
      <c r="J69" s="309"/>
      <c r="K69" s="309"/>
    </row>
    <row r="70" spans="1:12" x14ac:dyDescent="0.15">
      <c r="A70" s="16" t="s">
        <v>33</v>
      </c>
      <c r="B70" s="17"/>
      <c r="C70" s="17"/>
      <c r="D70" s="17"/>
      <c r="E70" s="17"/>
      <c r="F70" s="17"/>
      <c r="G70" s="17"/>
      <c r="H70" s="17"/>
      <c r="I70" s="17"/>
      <c r="J70" s="17"/>
      <c r="K70" s="18"/>
    </row>
    <row r="71" spans="1:12" x14ac:dyDescent="0.15">
      <c r="A71" s="16"/>
      <c r="B71" s="17"/>
      <c r="C71" s="17"/>
      <c r="D71" s="17"/>
      <c r="E71" s="17"/>
      <c r="F71" s="17"/>
      <c r="G71" s="17"/>
      <c r="H71" s="17"/>
      <c r="I71" s="17"/>
      <c r="J71" s="17"/>
      <c r="K71" s="18"/>
    </row>
    <row r="72" spans="1:12" hidden="1" x14ac:dyDescent="0.15">
      <c r="A72" s="16"/>
      <c r="B72" s="17"/>
      <c r="C72" s="17"/>
      <c r="D72" s="17"/>
      <c r="E72" s="17"/>
      <c r="F72" s="17"/>
      <c r="G72" s="17"/>
      <c r="H72" s="17"/>
      <c r="I72" s="17"/>
      <c r="J72" s="17"/>
      <c r="K72" s="18"/>
    </row>
    <row r="73" spans="1:12" ht="20.100000000000001" hidden="1" customHeight="1" x14ac:dyDescent="0.15">
      <c r="A73" s="322"/>
      <c r="B73" s="323"/>
      <c r="C73" s="323"/>
      <c r="D73" s="323"/>
      <c r="E73" s="324"/>
      <c r="F73" s="324"/>
      <c r="G73" s="324"/>
      <c r="H73" s="324"/>
      <c r="I73" s="324"/>
      <c r="J73" s="324"/>
      <c r="K73" s="18"/>
    </row>
    <row r="74" spans="1:12" ht="20.100000000000001" hidden="1" customHeight="1" x14ac:dyDescent="0.15">
      <c r="A74" s="322"/>
      <c r="B74" s="323"/>
      <c r="C74" s="323"/>
      <c r="D74" s="323"/>
      <c r="E74" s="324"/>
      <c r="F74" s="324"/>
      <c r="G74" s="324"/>
      <c r="H74" s="324"/>
      <c r="I74" s="324"/>
      <c r="J74" s="324"/>
      <c r="K74" s="18"/>
    </row>
    <row r="75" spans="1:12" ht="39.950000000000003" hidden="1" customHeight="1" x14ac:dyDescent="0.15">
      <c r="A75" s="325"/>
      <c r="B75" s="326"/>
      <c r="C75" s="326"/>
      <c r="D75" s="326"/>
      <c r="E75" s="324"/>
      <c r="F75" s="324"/>
      <c r="G75" s="324"/>
      <c r="H75" s="324"/>
      <c r="I75" s="324"/>
      <c r="J75" s="324"/>
      <c r="K75" s="18"/>
    </row>
    <row r="76" spans="1:12" s="125" customFormat="1" x14ac:dyDescent="0.15">
      <c r="A76" s="90" t="s">
        <v>345</v>
      </c>
      <c r="B76" s="91"/>
      <c r="C76" s="91"/>
      <c r="D76" s="91"/>
      <c r="E76" s="91"/>
      <c r="F76" s="91"/>
      <c r="G76" s="91"/>
      <c r="H76" s="91"/>
      <c r="I76" s="91"/>
      <c r="J76" s="91"/>
      <c r="K76" s="126"/>
    </row>
    <row r="77" spans="1:12" s="125" customFormat="1" ht="30" customHeight="1" x14ac:dyDescent="0.15">
      <c r="A77" s="166" t="s">
        <v>346</v>
      </c>
      <c r="B77" s="245" t="s">
        <v>369</v>
      </c>
      <c r="C77" s="246"/>
      <c r="D77" s="247"/>
      <c r="E77" s="17" t="s">
        <v>54</v>
      </c>
      <c r="F77" s="91"/>
      <c r="G77" s="91"/>
      <c r="H77" s="91"/>
      <c r="I77" s="91"/>
      <c r="J77" s="91"/>
      <c r="K77" s="126"/>
      <c r="L77" s="169"/>
    </row>
    <row r="78" spans="1:12" s="125" customFormat="1" ht="30" customHeight="1" x14ac:dyDescent="0.15">
      <c r="A78" s="166" t="s">
        <v>347</v>
      </c>
      <c r="B78" s="248" t="s">
        <v>370</v>
      </c>
      <c r="C78" s="249"/>
      <c r="D78" s="91" t="s">
        <v>54</v>
      </c>
      <c r="E78" s="17"/>
      <c r="F78" s="91"/>
      <c r="G78" s="91"/>
      <c r="H78" s="91"/>
      <c r="I78" s="91"/>
      <c r="J78" s="91"/>
      <c r="K78" s="126"/>
    </row>
    <row r="79" spans="1:12" x14ac:dyDescent="0.15">
      <c r="A79" s="20"/>
      <c r="B79" s="21"/>
      <c r="C79" s="21"/>
      <c r="D79" s="21"/>
      <c r="E79" s="21"/>
      <c r="F79" s="21"/>
      <c r="G79" s="21"/>
      <c r="H79" s="21"/>
      <c r="I79" s="21"/>
      <c r="J79" s="21"/>
      <c r="K79" s="22"/>
    </row>
    <row r="81" spans="1:11" x14ac:dyDescent="0.15">
      <c r="A81" s="13" t="s">
        <v>124</v>
      </c>
      <c r="B81" s="14"/>
      <c r="C81" s="14"/>
      <c r="D81" s="14"/>
      <c r="E81" s="14"/>
      <c r="F81" s="14"/>
      <c r="G81" s="14"/>
      <c r="H81" s="14"/>
      <c r="I81" s="14"/>
      <c r="J81" s="14"/>
      <c r="K81" s="15"/>
    </row>
    <row r="82" spans="1:11" x14ac:dyDescent="0.15">
      <c r="A82" s="16"/>
      <c r="B82" s="17"/>
      <c r="C82" s="17"/>
      <c r="D82" s="17"/>
      <c r="E82" s="17"/>
      <c r="F82" s="17"/>
      <c r="G82" s="17"/>
      <c r="H82" s="17"/>
      <c r="I82" s="17"/>
      <c r="J82" s="17"/>
      <c r="K82" s="18"/>
    </row>
    <row r="83" spans="1:11" x14ac:dyDescent="0.15">
      <c r="A83" s="16"/>
      <c r="B83" s="17"/>
      <c r="C83" s="17"/>
      <c r="D83" s="17"/>
      <c r="E83" s="17"/>
      <c r="F83" s="17"/>
      <c r="G83" s="17"/>
      <c r="H83" s="17"/>
      <c r="I83" s="17"/>
      <c r="J83" s="17"/>
      <c r="K83" s="18"/>
    </row>
    <row r="84" spans="1:11" x14ac:dyDescent="0.15">
      <c r="A84" s="16"/>
      <c r="B84" s="17"/>
      <c r="C84" s="17"/>
      <c r="D84" s="17"/>
      <c r="E84" s="17"/>
      <c r="F84" s="17"/>
      <c r="G84" s="17"/>
      <c r="H84" s="17"/>
      <c r="I84" s="17"/>
      <c r="J84" s="17"/>
      <c r="K84" s="18"/>
    </row>
    <row r="85" spans="1:11" ht="18.75" x14ac:dyDescent="0.15">
      <c r="A85" s="292" t="s">
        <v>16</v>
      </c>
      <c r="B85" s="293"/>
      <c r="C85" s="293"/>
      <c r="D85" s="293"/>
      <c r="E85" s="293"/>
      <c r="F85" s="293"/>
      <c r="G85" s="293"/>
      <c r="H85" s="293"/>
      <c r="I85" s="293"/>
      <c r="J85" s="293"/>
      <c r="K85" s="294"/>
    </row>
    <row r="86" spans="1:11" ht="18.75" x14ac:dyDescent="0.15">
      <c r="A86" s="19"/>
      <c r="B86" s="17"/>
      <c r="C86" s="17"/>
      <c r="D86" s="17"/>
      <c r="E86" s="17"/>
      <c r="F86" s="17"/>
      <c r="G86" s="17"/>
      <c r="H86" s="17"/>
      <c r="I86" s="17"/>
      <c r="J86" s="17"/>
      <c r="K86" s="18"/>
    </row>
    <row r="87" spans="1:11" x14ac:dyDescent="0.15">
      <c r="A87" s="16"/>
      <c r="B87" s="17"/>
      <c r="C87" s="17"/>
      <c r="D87" s="17"/>
      <c r="E87" s="17"/>
      <c r="F87" s="17"/>
      <c r="G87" s="17"/>
      <c r="H87" s="17"/>
      <c r="I87" s="17"/>
      <c r="J87" s="17"/>
      <c r="K87" s="18"/>
    </row>
    <row r="88" spans="1:11" x14ac:dyDescent="0.15">
      <c r="A88" s="16" t="s">
        <v>36</v>
      </c>
      <c r="B88" s="17"/>
      <c r="C88" s="17"/>
      <c r="D88" s="17"/>
      <c r="E88" s="17"/>
      <c r="F88" s="17"/>
      <c r="G88" s="17"/>
      <c r="H88" s="17"/>
      <c r="I88" s="17"/>
      <c r="J88" s="17"/>
      <c r="K88" s="18"/>
    </row>
    <row r="89" spans="1:11" ht="30" customHeight="1" x14ac:dyDescent="0.15">
      <c r="A89" s="85" t="s">
        <v>17</v>
      </c>
      <c r="B89" s="196" t="str">
        <f>CONCATENATE(基礎情報入力!D4,"　　",基礎情報入力!D5)</f>
        <v>　　</v>
      </c>
      <c r="C89" s="197"/>
      <c r="D89" s="197"/>
      <c r="E89" s="197"/>
      <c r="F89" s="197"/>
      <c r="G89" s="197"/>
      <c r="H89" s="197"/>
      <c r="I89" s="197"/>
      <c r="J89" s="197"/>
      <c r="K89" s="234"/>
    </row>
    <row r="90" spans="1:11" x14ac:dyDescent="0.15">
      <c r="A90" s="16"/>
      <c r="B90" s="17"/>
      <c r="C90" s="17"/>
      <c r="D90" s="17"/>
      <c r="E90" s="17"/>
      <c r="F90" s="17"/>
      <c r="G90" s="17"/>
      <c r="H90" s="17"/>
      <c r="I90" s="17"/>
      <c r="J90" s="17"/>
      <c r="K90" s="18"/>
    </row>
    <row r="91" spans="1:11" x14ac:dyDescent="0.15">
      <c r="A91" s="90" t="s">
        <v>213</v>
      </c>
      <c r="B91" s="17"/>
      <c r="C91" s="17"/>
      <c r="D91" s="17"/>
      <c r="E91" s="17"/>
      <c r="F91" s="17"/>
      <c r="G91" s="17"/>
      <c r="H91" s="17"/>
      <c r="I91" s="17"/>
      <c r="J91" s="17"/>
      <c r="K91" s="18"/>
    </row>
    <row r="92" spans="1:11" ht="30" customHeight="1" x14ac:dyDescent="0.15">
      <c r="A92" s="295"/>
      <c r="B92" s="296"/>
      <c r="C92" s="17" t="s">
        <v>20</v>
      </c>
      <c r="D92" s="17"/>
      <c r="E92" s="17"/>
      <c r="F92" s="17"/>
      <c r="G92" s="17"/>
      <c r="H92" s="17"/>
      <c r="I92" s="17"/>
      <c r="J92" s="17"/>
      <c r="K92" s="18"/>
    </row>
    <row r="93" spans="1:11" x14ac:dyDescent="0.15">
      <c r="A93" s="16"/>
      <c r="B93" s="17"/>
      <c r="C93" s="17"/>
      <c r="D93" s="17"/>
      <c r="E93" s="17"/>
      <c r="F93" s="17"/>
      <c r="G93" s="17"/>
      <c r="H93" s="17"/>
      <c r="I93" s="17"/>
      <c r="J93" s="17"/>
      <c r="K93" s="18"/>
    </row>
    <row r="94" spans="1:11" x14ac:dyDescent="0.15">
      <c r="A94" s="16" t="s">
        <v>18</v>
      </c>
      <c r="B94" s="17"/>
      <c r="C94" s="17"/>
      <c r="D94" s="17"/>
      <c r="E94" s="17"/>
      <c r="F94" s="17"/>
      <c r="G94" s="17"/>
      <c r="H94" s="17"/>
      <c r="I94" s="17"/>
      <c r="J94" s="17"/>
      <c r="K94" s="18"/>
    </row>
    <row r="95" spans="1:11" ht="30" customHeight="1" x14ac:dyDescent="0.15">
      <c r="A95" s="86" t="s">
        <v>19</v>
      </c>
      <c r="B95" s="297">
        <f>基礎情報入力!N28</f>
        <v>0</v>
      </c>
      <c r="C95" s="298"/>
      <c r="D95" s="298"/>
      <c r="E95" s="298"/>
      <c r="F95" s="298"/>
      <c r="G95" s="298"/>
      <c r="H95" s="298"/>
      <c r="I95" s="298"/>
      <c r="J95" s="298"/>
      <c r="K95" s="299"/>
    </row>
    <row r="96" spans="1:11" ht="24.95" customHeight="1" x14ac:dyDescent="0.15">
      <c r="A96" s="203" t="s">
        <v>34</v>
      </c>
      <c r="B96" s="297">
        <f>基礎情報入力!N29</f>
        <v>0</v>
      </c>
      <c r="C96" s="298"/>
      <c r="D96" s="298"/>
      <c r="E96" s="298"/>
      <c r="F96" s="298"/>
      <c r="G96" s="298"/>
      <c r="H96" s="298"/>
      <c r="I96" s="298"/>
      <c r="J96" s="298"/>
      <c r="K96" s="299"/>
    </row>
    <row r="97" spans="1:11" ht="39.950000000000003" customHeight="1" x14ac:dyDescent="0.15">
      <c r="A97" s="300"/>
      <c r="B97" s="301" t="str">
        <f>CONCATENATE(基礎情報入力!N30,基礎情報入力!N31,基礎情報入力!N32)</f>
        <v/>
      </c>
      <c r="C97" s="302"/>
      <c r="D97" s="302"/>
      <c r="E97" s="302"/>
      <c r="F97" s="302"/>
      <c r="G97" s="302"/>
      <c r="H97" s="302"/>
      <c r="I97" s="302"/>
      <c r="J97" s="302"/>
      <c r="K97" s="303"/>
    </row>
    <row r="98" spans="1:11" ht="30" customHeight="1" x14ac:dyDescent="0.15">
      <c r="A98" s="86" t="s">
        <v>21</v>
      </c>
      <c r="B98" s="311" t="str">
        <f>B97</f>
        <v/>
      </c>
      <c r="C98" s="312"/>
      <c r="D98" s="312"/>
      <c r="E98" s="312"/>
      <c r="F98" s="312"/>
      <c r="G98" s="312"/>
      <c r="H98" s="312"/>
      <c r="I98" s="312"/>
      <c r="J98" s="312"/>
      <c r="K98" s="313"/>
    </row>
    <row r="99" spans="1:11" x14ac:dyDescent="0.15">
      <c r="A99" s="16" t="s">
        <v>22</v>
      </c>
      <c r="B99" s="17"/>
      <c r="C99" s="17"/>
      <c r="D99" s="17"/>
      <c r="E99" s="17"/>
      <c r="F99" s="17"/>
      <c r="G99" s="17"/>
      <c r="H99" s="17"/>
      <c r="I99" s="17"/>
      <c r="J99" s="17"/>
      <c r="K99" s="18"/>
    </row>
    <row r="100" spans="1:11" x14ac:dyDescent="0.15">
      <c r="A100" s="16"/>
      <c r="B100" s="17"/>
      <c r="C100" s="17"/>
      <c r="D100" s="17"/>
      <c r="E100" s="17"/>
      <c r="F100" s="17"/>
      <c r="G100" s="17"/>
      <c r="H100" s="17"/>
      <c r="I100" s="17"/>
      <c r="J100" s="17"/>
      <c r="K100" s="18"/>
    </row>
    <row r="101" spans="1:11" ht="39.950000000000003" customHeight="1" x14ac:dyDescent="0.15">
      <c r="A101" s="86" t="s">
        <v>23</v>
      </c>
      <c r="B101" s="314"/>
      <c r="C101" s="315"/>
      <c r="D101" s="315"/>
      <c r="E101" s="315"/>
      <c r="F101" s="315"/>
      <c r="G101" s="315"/>
      <c r="H101" s="315"/>
      <c r="I101" s="315"/>
      <c r="J101" s="315"/>
      <c r="K101" s="316"/>
    </row>
    <row r="102" spans="1:11" ht="30" customHeight="1" x14ac:dyDescent="0.15">
      <c r="A102" s="8" t="s">
        <v>24</v>
      </c>
      <c r="B102" s="317" t="s">
        <v>37</v>
      </c>
      <c r="C102" s="318"/>
      <c r="D102" s="318"/>
      <c r="E102" s="318"/>
      <c r="F102" s="87" t="s">
        <v>40</v>
      </c>
      <c r="G102" s="88"/>
      <c r="H102" s="87" t="s">
        <v>38</v>
      </c>
      <c r="I102" s="88"/>
      <c r="J102" s="10" t="s">
        <v>39</v>
      </c>
      <c r="K102" s="11"/>
    </row>
    <row r="103" spans="1:11" ht="30" customHeight="1" x14ac:dyDescent="0.15">
      <c r="A103" s="8" t="s">
        <v>25</v>
      </c>
      <c r="B103" s="319">
        <f>基礎情報入力!N33</f>
        <v>0</v>
      </c>
      <c r="C103" s="320"/>
      <c r="D103" s="9" t="s">
        <v>26</v>
      </c>
      <c r="E103" s="9"/>
      <c r="F103" s="9"/>
      <c r="G103" s="9"/>
      <c r="H103" s="9"/>
      <c r="I103" s="9"/>
      <c r="J103" s="9"/>
      <c r="K103" s="6"/>
    </row>
    <row r="104" spans="1:11" ht="30" customHeight="1" x14ac:dyDescent="0.15">
      <c r="A104" s="85" t="s">
        <v>35</v>
      </c>
      <c r="B104" s="290" t="s">
        <v>44</v>
      </c>
      <c r="C104" s="321"/>
      <c r="D104" s="9" t="s">
        <v>27</v>
      </c>
      <c r="E104" s="9"/>
      <c r="F104" s="9"/>
      <c r="G104" s="9"/>
      <c r="H104" s="9"/>
      <c r="I104" s="9"/>
      <c r="J104" s="9"/>
      <c r="K104" s="6"/>
    </row>
    <row r="105" spans="1:11" x14ac:dyDescent="0.15">
      <c r="A105" s="16"/>
      <c r="B105" s="17"/>
      <c r="C105" s="17"/>
      <c r="D105" s="17"/>
      <c r="E105" s="17"/>
      <c r="F105" s="17"/>
      <c r="G105" s="17"/>
      <c r="H105" s="17"/>
      <c r="I105" s="17"/>
      <c r="J105" s="17"/>
      <c r="K105" s="18"/>
    </row>
    <row r="106" spans="1:11" x14ac:dyDescent="0.15">
      <c r="A106" s="16" t="s">
        <v>28</v>
      </c>
      <c r="B106" s="17"/>
      <c r="C106" s="17"/>
      <c r="D106" s="17"/>
      <c r="E106" s="17"/>
      <c r="F106" s="17"/>
      <c r="G106" s="17"/>
      <c r="H106" s="17"/>
      <c r="I106" s="17"/>
      <c r="J106" s="17"/>
      <c r="K106" s="18"/>
    </row>
    <row r="107" spans="1:11" ht="20.100000000000001" customHeight="1" x14ac:dyDescent="0.15">
      <c r="A107" s="235" t="s">
        <v>29</v>
      </c>
      <c r="B107" s="235"/>
      <c r="C107" s="235"/>
      <c r="D107" s="235"/>
      <c r="E107" s="235" t="s">
        <v>42</v>
      </c>
      <c r="F107" s="235"/>
      <c r="G107" s="235"/>
      <c r="H107" s="235"/>
      <c r="I107" s="235" t="s">
        <v>43</v>
      </c>
      <c r="J107" s="235"/>
      <c r="K107" s="235"/>
    </row>
    <row r="108" spans="1:11" ht="30" customHeight="1" x14ac:dyDescent="0.15">
      <c r="A108" s="205" t="s">
        <v>162</v>
      </c>
      <c r="B108" s="304"/>
      <c r="C108" s="304"/>
      <c r="D108" s="305"/>
      <c r="E108" s="306">
        <f>'様式3-2-2（設計・要安全確認計画）'!D12</f>
        <v>0</v>
      </c>
      <c r="F108" s="307"/>
      <c r="G108" s="308"/>
      <c r="H108" s="12" t="s">
        <v>41</v>
      </c>
      <c r="I108" s="309"/>
      <c r="J108" s="309"/>
      <c r="K108" s="309"/>
    </row>
    <row r="109" spans="1:11" ht="30" hidden="1" customHeight="1" x14ac:dyDescent="0.15">
      <c r="A109" s="310"/>
      <c r="B109" s="310"/>
      <c r="C109" s="310"/>
      <c r="D109" s="310"/>
      <c r="E109" s="306"/>
      <c r="F109" s="307"/>
      <c r="G109" s="308"/>
      <c r="H109" s="12"/>
      <c r="I109" s="309"/>
      <c r="J109" s="309"/>
      <c r="K109" s="309"/>
    </row>
    <row r="110" spans="1:11" ht="30" hidden="1" customHeight="1" x14ac:dyDescent="0.15">
      <c r="A110" s="310"/>
      <c r="B110" s="310"/>
      <c r="C110" s="310"/>
      <c r="D110" s="310"/>
      <c r="E110" s="306"/>
      <c r="F110" s="307"/>
      <c r="G110" s="308"/>
      <c r="H110" s="12"/>
      <c r="I110" s="309"/>
      <c r="J110" s="309"/>
      <c r="K110" s="309"/>
    </row>
    <row r="111" spans="1:11" ht="30" customHeight="1" x14ac:dyDescent="0.15">
      <c r="A111" s="310" t="s">
        <v>163</v>
      </c>
      <c r="B111" s="310"/>
      <c r="C111" s="310"/>
      <c r="D111" s="310"/>
      <c r="E111" s="306">
        <f>'様式3-2-2（設計・要安全確認計画）'!V12</f>
        <v>0</v>
      </c>
      <c r="F111" s="307"/>
      <c r="G111" s="308"/>
      <c r="H111" s="12" t="s">
        <v>41</v>
      </c>
      <c r="I111" s="309"/>
      <c r="J111" s="309"/>
      <c r="K111" s="309"/>
    </row>
    <row r="112" spans="1:11" x14ac:dyDescent="0.15">
      <c r="A112" s="16" t="s">
        <v>33</v>
      </c>
      <c r="B112" s="17"/>
      <c r="C112" s="17"/>
      <c r="D112" s="17"/>
      <c r="E112" s="17"/>
      <c r="F112" s="17"/>
      <c r="G112" s="17"/>
      <c r="H112" s="17"/>
      <c r="I112" s="17"/>
      <c r="J112" s="17"/>
      <c r="K112" s="18"/>
    </row>
    <row r="113" spans="1:12" x14ac:dyDescent="0.15">
      <c r="A113" s="16"/>
      <c r="B113" s="17"/>
      <c r="C113" s="17"/>
      <c r="D113" s="17"/>
      <c r="E113" s="17"/>
      <c r="F113" s="17"/>
      <c r="G113" s="17"/>
      <c r="H113" s="17"/>
      <c r="I113" s="17"/>
      <c r="J113" s="17"/>
      <c r="K113" s="18"/>
    </row>
    <row r="114" spans="1:12" hidden="1" x14ac:dyDescent="0.15">
      <c r="A114" s="16"/>
      <c r="B114" s="17"/>
      <c r="C114" s="17"/>
      <c r="D114" s="17"/>
      <c r="E114" s="17"/>
      <c r="F114" s="17"/>
      <c r="G114" s="17"/>
      <c r="H114" s="17"/>
      <c r="I114" s="17"/>
      <c r="J114" s="17"/>
      <c r="K114" s="18"/>
    </row>
    <row r="115" spans="1:12" ht="20.100000000000001" hidden="1" customHeight="1" x14ac:dyDescent="0.15">
      <c r="A115" s="322"/>
      <c r="B115" s="323"/>
      <c r="C115" s="323"/>
      <c r="D115" s="323"/>
      <c r="E115" s="324"/>
      <c r="F115" s="324"/>
      <c r="G115" s="324"/>
      <c r="H115" s="324"/>
      <c r="I115" s="324"/>
      <c r="J115" s="324"/>
      <c r="K115" s="18"/>
    </row>
    <row r="116" spans="1:12" ht="20.100000000000001" hidden="1" customHeight="1" x14ac:dyDescent="0.15">
      <c r="A116" s="322"/>
      <c r="B116" s="323"/>
      <c r="C116" s="323"/>
      <c r="D116" s="323"/>
      <c r="E116" s="324"/>
      <c r="F116" s="324"/>
      <c r="G116" s="324"/>
      <c r="H116" s="324"/>
      <c r="I116" s="324"/>
      <c r="J116" s="324"/>
      <c r="K116" s="18"/>
    </row>
    <row r="117" spans="1:12" ht="39.950000000000003" hidden="1" customHeight="1" x14ac:dyDescent="0.15">
      <c r="A117" s="325"/>
      <c r="B117" s="326"/>
      <c r="C117" s="326"/>
      <c r="D117" s="326"/>
      <c r="E117" s="324"/>
      <c r="F117" s="324"/>
      <c r="G117" s="324"/>
      <c r="H117" s="324"/>
      <c r="I117" s="324"/>
      <c r="J117" s="324"/>
      <c r="K117" s="18"/>
    </row>
    <row r="118" spans="1:12" s="125" customFormat="1" x14ac:dyDescent="0.15">
      <c r="A118" s="90" t="s">
        <v>345</v>
      </c>
      <c r="B118" s="91"/>
      <c r="C118" s="91"/>
      <c r="D118" s="91"/>
      <c r="E118" s="91"/>
      <c r="F118" s="91"/>
      <c r="G118" s="91"/>
      <c r="H118" s="91"/>
      <c r="I118" s="91"/>
      <c r="J118" s="91"/>
      <c r="K118" s="126"/>
    </row>
    <row r="119" spans="1:12" s="125" customFormat="1" ht="30" customHeight="1" x14ac:dyDescent="0.15">
      <c r="A119" s="166" t="s">
        <v>346</v>
      </c>
      <c r="B119" s="245" t="s">
        <v>369</v>
      </c>
      <c r="C119" s="246"/>
      <c r="D119" s="247"/>
      <c r="E119" s="17" t="s">
        <v>54</v>
      </c>
      <c r="F119" s="91"/>
      <c r="G119" s="91"/>
      <c r="H119" s="91"/>
      <c r="I119" s="91"/>
      <c r="J119" s="91"/>
      <c r="K119" s="126"/>
      <c r="L119" s="169"/>
    </row>
    <row r="120" spans="1:12" s="125" customFormat="1" ht="30" customHeight="1" x14ac:dyDescent="0.15">
      <c r="A120" s="166" t="s">
        <v>347</v>
      </c>
      <c r="B120" s="248" t="s">
        <v>370</v>
      </c>
      <c r="C120" s="249"/>
      <c r="D120" s="91" t="s">
        <v>54</v>
      </c>
      <c r="E120" s="17"/>
      <c r="F120" s="91"/>
      <c r="G120" s="91"/>
      <c r="H120" s="91"/>
      <c r="I120" s="91"/>
      <c r="J120" s="91"/>
      <c r="K120" s="126"/>
    </row>
    <row r="121" spans="1:12" x14ac:dyDescent="0.15">
      <c r="A121" s="20"/>
      <c r="B121" s="21"/>
      <c r="C121" s="21"/>
      <c r="D121" s="21"/>
      <c r="E121" s="21"/>
      <c r="F121" s="21"/>
      <c r="G121" s="21"/>
      <c r="H121" s="21"/>
      <c r="I121" s="21"/>
      <c r="J121" s="21"/>
      <c r="K121" s="22"/>
    </row>
    <row r="123" spans="1:12" x14ac:dyDescent="0.15">
      <c r="A123" s="13" t="s">
        <v>124</v>
      </c>
      <c r="B123" s="14"/>
      <c r="C123" s="14"/>
      <c r="D123" s="14"/>
      <c r="E123" s="14"/>
      <c r="F123" s="14"/>
      <c r="G123" s="14"/>
      <c r="H123" s="14"/>
      <c r="I123" s="14"/>
      <c r="J123" s="14"/>
      <c r="K123" s="15"/>
    </row>
    <row r="124" spans="1:12" x14ac:dyDescent="0.15">
      <c r="A124" s="16"/>
      <c r="B124" s="17"/>
      <c r="C124" s="17"/>
      <c r="D124" s="17"/>
      <c r="E124" s="17"/>
      <c r="F124" s="17"/>
      <c r="G124" s="17"/>
      <c r="H124" s="17"/>
      <c r="I124" s="17"/>
      <c r="J124" s="17"/>
      <c r="K124" s="18"/>
    </row>
    <row r="125" spans="1:12" x14ac:dyDescent="0.15">
      <c r="A125" s="16"/>
      <c r="B125" s="17"/>
      <c r="C125" s="17"/>
      <c r="D125" s="17"/>
      <c r="E125" s="17"/>
      <c r="F125" s="17"/>
      <c r="G125" s="17"/>
      <c r="H125" s="17"/>
      <c r="I125" s="17"/>
      <c r="J125" s="17"/>
      <c r="K125" s="18"/>
    </row>
    <row r="126" spans="1:12" x14ac:dyDescent="0.15">
      <c r="A126" s="16"/>
      <c r="B126" s="17"/>
      <c r="C126" s="17"/>
      <c r="D126" s="17"/>
      <c r="E126" s="17"/>
      <c r="F126" s="17"/>
      <c r="G126" s="17"/>
      <c r="H126" s="17"/>
      <c r="I126" s="17"/>
      <c r="J126" s="17"/>
      <c r="K126" s="18"/>
    </row>
    <row r="127" spans="1:12" ht="18.75" x14ac:dyDescent="0.15">
      <c r="A127" s="292" t="s">
        <v>16</v>
      </c>
      <c r="B127" s="293"/>
      <c r="C127" s="293"/>
      <c r="D127" s="293"/>
      <c r="E127" s="293"/>
      <c r="F127" s="293"/>
      <c r="G127" s="293"/>
      <c r="H127" s="293"/>
      <c r="I127" s="293"/>
      <c r="J127" s="293"/>
      <c r="K127" s="294"/>
    </row>
    <row r="128" spans="1:12" ht="18.75" x14ac:dyDescent="0.15">
      <c r="A128" s="19"/>
      <c r="B128" s="17"/>
      <c r="C128" s="17"/>
      <c r="D128" s="17"/>
      <c r="E128" s="17"/>
      <c r="F128" s="17"/>
      <c r="G128" s="17"/>
      <c r="H128" s="17"/>
      <c r="I128" s="17"/>
      <c r="J128" s="17"/>
      <c r="K128" s="18"/>
    </row>
    <row r="129" spans="1:11" x14ac:dyDescent="0.15">
      <c r="A129" s="16"/>
      <c r="B129" s="17"/>
      <c r="C129" s="17"/>
      <c r="D129" s="17"/>
      <c r="E129" s="17"/>
      <c r="F129" s="17"/>
      <c r="G129" s="17"/>
      <c r="H129" s="17"/>
      <c r="I129" s="17"/>
      <c r="J129" s="17"/>
      <c r="K129" s="18"/>
    </row>
    <row r="130" spans="1:11" x14ac:dyDescent="0.15">
      <c r="A130" s="16" t="s">
        <v>36</v>
      </c>
      <c r="B130" s="17"/>
      <c r="C130" s="17"/>
      <c r="D130" s="17"/>
      <c r="E130" s="17"/>
      <c r="F130" s="17"/>
      <c r="G130" s="17"/>
      <c r="H130" s="17"/>
      <c r="I130" s="17"/>
      <c r="J130" s="17"/>
      <c r="K130" s="18"/>
    </row>
    <row r="131" spans="1:11" ht="30" customHeight="1" x14ac:dyDescent="0.15">
      <c r="A131" s="85" t="s">
        <v>17</v>
      </c>
      <c r="B131" s="196" t="str">
        <f>CONCATENATE(基礎情報入力!D4,"　　",基礎情報入力!D5)</f>
        <v>　　</v>
      </c>
      <c r="C131" s="197"/>
      <c r="D131" s="197"/>
      <c r="E131" s="197"/>
      <c r="F131" s="197"/>
      <c r="G131" s="197"/>
      <c r="H131" s="197"/>
      <c r="I131" s="197"/>
      <c r="J131" s="197"/>
      <c r="K131" s="234"/>
    </row>
    <row r="132" spans="1:11" x14ac:dyDescent="0.15">
      <c r="A132" s="16"/>
      <c r="B132" s="17"/>
      <c r="C132" s="17"/>
      <c r="D132" s="17"/>
      <c r="E132" s="17"/>
      <c r="F132" s="17"/>
      <c r="G132" s="17"/>
      <c r="H132" s="17"/>
      <c r="I132" s="17"/>
      <c r="J132" s="17"/>
      <c r="K132" s="18"/>
    </row>
    <row r="133" spans="1:11" x14ac:dyDescent="0.15">
      <c r="A133" s="90" t="s">
        <v>213</v>
      </c>
      <c r="B133" s="17"/>
      <c r="C133" s="17"/>
      <c r="D133" s="17"/>
      <c r="E133" s="17"/>
      <c r="F133" s="17"/>
      <c r="G133" s="17"/>
      <c r="H133" s="17"/>
      <c r="I133" s="17"/>
      <c r="J133" s="17"/>
      <c r="K133" s="18"/>
    </row>
    <row r="134" spans="1:11" ht="30" customHeight="1" x14ac:dyDescent="0.15">
      <c r="A134" s="295"/>
      <c r="B134" s="296"/>
      <c r="C134" s="17" t="s">
        <v>20</v>
      </c>
      <c r="D134" s="17"/>
      <c r="E134" s="17"/>
      <c r="F134" s="17"/>
      <c r="G134" s="17"/>
      <c r="H134" s="17"/>
      <c r="I134" s="17"/>
      <c r="J134" s="17"/>
      <c r="K134" s="18"/>
    </row>
    <row r="135" spans="1:11" x14ac:dyDescent="0.15">
      <c r="A135" s="16"/>
      <c r="B135" s="17"/>
      <c r="C135" s="17"/>
      <c r="D135" s="17"/>
      <c r="E135" s="17"/>
      <c r="F135" s="17"/>
      <c r="G135" s="17"/>
      <c r="H135" s="17"/>
      <c r="I135" s="17"/>
      <c r="J135" s="17"/>
      <c r="K135" s="18"/>
    </row>
    <row r="136" spans="1:11" x14ac:dyDescent="0.15">
      <c r="A136" s="16" t="s">
        <v>18</v>
      </c>
      <c r="B136" s="17"/>
      <c r="C136" s="17"/>
      <c r="D136" s="17"/>
      <c r="E136" s="17"/>
      <c r="F136" s="17"/>
      <c r="G136" s="17"/>
      <c r="H136" s="17"/>
      <c r="I136" s="17"/>
      <c r="J136" s="17"/>
      <c r="K136" s="18"/>
    </row>
    <row r="137" spans="1:11" ht="30" customHeight="1" x14ac:dyDescent="0.15">
      <c r="A137" s="86" t="s">
        <v>19</v>
      </c>
      <c r="B137" s="297">
        <f>基礎情報入力!N37</f>
        <v>0</v>
      </c>
      <c r="C137" s="298"/>
      <c r="D137" s="298"/>
      <c r="E137" s="298"/>
      <c r="F137" s="298"/>
      <c r="G137" s="298"/>
      <c r="H137" s="298"/>
      <c r="I137" s="298"/>
      <c r="J137" s="298"/>
      <c r="K137" s="299"/>
    </row>
    <row r="138" spans="1:11" ht="24.95" customHeight="1" x14ac:dyDescent="0.15">
      <c r="A138" s="203" t="s">
        <v>34</v>
      </c>
      <c r="B138" s="297">
        <f>基礎情報入力!N38</f>
        <v>0</v>
      </c>
      <c r="C138" s="298"/>
      <c r="D138" s="298"/>
      <c r="E138" s="298"/>
      <c r="F138" s="298"/>
      <c r="G138" s="298"/>
      <c r="H138" s="298"/>
      <c r="I138" s="298"/>
      <c r="J138" s="298"/>
      <c r="K138" s="299"/>
    </row>
    <row r="139" spans="1:11" ht="39.950000000000003" customHeight="1" x14ac:dyDescent="0.15">
      <c r="A139" s="300"/>
      <c r="B139" s="301" t="str">
        <f>CONCATENATE(基礎情報入力!N39,基礎情報入力!N40,基礎情報入力!N41)</f>
        <v/>
      </c>
      <c r="C139" s="302"/>
      <c r="D139" s="302"/>
      <c r="E139" s="302"/>
      <c r="F139" s="302"/>
      <c r="G139" s="302"/>
      <c r="H139" s="302"/>
      <c r="I139" s="302"/>
      <c r="J139" s="302"/>
      <c r="K139" s="303"/>
    </row>
    <row r="140" spans="1:11" ht="30" customHeight="1" x14ac:dyDescent="0.15">
      <c r="A140" s="86" t="s">
        <v>21</v>
      </c>
      <c r="B140" s="311" t="str">
        <f>B139</f>
        <v/>
      </c>
      <c r="C140" s="312"/>
      <c r="D140" s="312"/>
      <c r="E140" s="312"/>
      <c r="F140" s="312"/>
      <c r="G140" s="312"/>
      <c r="H140" s="312"/>
      <c r="I140" s="312"/>
      <c r="J140" s="312"/>
      <c r="K140" s="313"/>
    </row>
    <row r="141" spans="1:11" x14ac:dyDescent="0.15">
      <c r="A141" s="16" t="s">
        <v>22</v>
      </c>
      <c r="B141" s="17"/>
      <c r="C141" s="17"/>
      <c r="D141" s="17"/>
      <c r="E141" s="17"/>
      <c r="F141" s="17"/>
      <c r="G141" s="17"/>
      <c r="H141" s="17"/>
      <c r="I141" s="17"/>
      <c r="J141" s="17"/>
      <c r="K141" s="18"/>
    </row>
    <row r="142" spans="1:11" x14ac:dyDescent="0.15">
      <c r="A142" s="16"/>
      <c r="B142" s="17"/>
      <c r="C142" s="17"/>
      <c r="D142" s="17"/>
      <c r="E142" s="17"/>
      <c r="F142" s="17"/>
      <c r="G142" s="17"/>
      <c r="H142" s="17"/>
      <c r="I142" s="17"/>
      <c r="J142" s="17"/>
      <c r="K142" s="18"/>
    </row>
    <row r="143" spans="1:11" ht="39.950000000000003" customHeight="1" x14ac:dyDescent="0.15">
      <c r="A143" s="86" t="s">
        <v>23</v>
      </c>
      <c r="B143" s="314"/>
      <c r="C143" s="315"/>
      <c r="D143" s="315"/>
      <c r="E143" s="315"/>
      <c r="F143" s="315"/>
      <c r="G143" s="315"/>
      <c r="H143" s="315"/>
      <c r="I143" s="315"/>
      <c r="J143" s="315"/>
      <c r="K143" s="316"/>
    </row>
    <row r="144" spans="1:11" ht="30" customHeight="1" x14ac:dyDescent="0.15">
      <c r="A144" s="8" t="s">
        <v>24</v>
      </c>
      <c r="B144" s="317" t="s">
        <v>37</v>
      </c>
      <c r="C144" s="318"/>
      <c r="D144" s="318"/>
      <c r="E144" s="318"/>
      <c r="F144" s="87" t="s">
        <v>40</v>
      </c>
      <c r="G144" s="88"/>
      <c r="H144" s="87" t="s">
        <v>38</v>
      </c>
      <c r="I144" s="88"/>
      <c r="J144" s="10" t="s">
        <v>39</v>
      </c>
      <c r="K144" s="11"/>
    </row>
    <row r="145" spans="1:11" ht="30" customHeight="1" x14ac:dyDescent="0.15">
      <c r="A145" s="8" t="s">
        <v>25</v>
      </c>
      <c r="B145" s="319">
        <f>基礎情報入力!N42</f>
        <v>0</v>
      </c>
      <c r="C145" s="320"/>
      <c r="D145" s="9" t="s">
        <v>26</v>
      </c>
      <c r="E145" s="9"/>
      <c r="F145" s="9"/>
      <c r="G145" s="9"/>
      <c r="H145" s="9"/>
      <c r="I145" s="9"/>
      <c r="J145" s="9"/>
      <c r="K145" s="6"/>
    </row>
    <row r="146" spans="1:11" ht="30" customHeight="1" x14ac:dyDescent="0.15">
      <c r="A146" s="85" t="s">
        <v>35</v>
      </c>
      <c r="B146" s="290" t="s">
        <v>44</v>
      </c>
      <c r="C146" s="321"/>
      <c r="D146" s="9" t="s">
        <v>27</v>
      </c>
      <c r="E146" s="9"/>
      <c r="F146" s="9"/>
      <c r="G146" s="9"/>
      <c r="H146" s="9"/>
      <c r="I146" s="9"/>
      <c r="J146" s="9"/>
      <c r="K146" s="6"/>
    </row>
    <row r="147" spans="1:11" x14ac:dyDescent="0.15">
      <c r="A147" s="16"/>
      <c r="B147" s="17"/>
      <c r="C147" s="17"/>
      <c r="D147" s="17"/>
      <c r="E147" s="17"/>
      <c r="F147" s="17"/>
      <c r="G147" s="17"/>
      <c r="H147" s="17"/>
      <c r="I147" s="17"/>
      <c r="J147" s="17"/>
      <c r="K147" s="18"/>
    </row>
    <row r="148" spans="1:11" x14ac:dyDescent="0.15">
      <c r="A148" s="16" t="s">
        <v>28</v>
      </c>
      <c r="B148" s="17"/>
      <c r="C148" s="17"/>
      <c r="D148" s="17"/>
      <c r="E148" s="17"/>
      <c r="F148" s="17"/>
      <c r="G148" s="17"/>
      <c r="H148" s="17"/>
      <c r="I148" s="17"/>
      <c r="J148" s="17"/>
      <c r="K148" s="18"/>
    </row>
    <row r="149" spans="1:11" ht="20.100000000000001" customHeight="1" x14ac:dyDescent="0.15">
      <c r="A149" s="235" t="s">
        <v>29</v>
      </c>
      <c r="B149" s="235"/>
      <c r="C149" s="235"/>
      <c r="D149" s="235"/>
      <c r="E149" s="235" t="s">
        <v>42</v>
      </c>
      <c r="F149" s="235"/>
      <c r="G149" s="235"/>
      <c r="H149" s="235"/>
      <c r="I149" s="235" t="s">
        <v>43</v>
      </c>
      <c r="J149" s="235"/>
      <c r="K149" s="235"/>
    </row>
    <row r="150" spans="1:11" ht="30" customHeight="1" x14ac:dyDescent="0.15">
      <c r="A150" s="205" t="s">
        <v>162</v>
      </c>
      <c r="B150" s="304"/>
      <c r="C150" s="304"/>
      <c r="D150" s="305"/>
      <c r="E150" s="306">
        <f>'様式3-2-2（設計・要安全確認計画）'!D14</f>
        <v>0</v>
      </c>
      <c r="F150" s="307"/>
      <c r="G150" s="308"/>
      <c r="H150" s="12" t="s">
        <v>41</v>
      </c>
      <c r="I150" s="309"/>
      <c r="J150" s="309"/>
      <c r="K150" s="309"/>
    </row>
    <row r="151" spans="1:11" ht="30" hidden="1" customHeight="1" x14ac:dyDescent="0.15">
      <c r="A151" s="310"/>
      <c r="B151" s="310"/>
      <c r="C151" s="310"/>
      <c r="D151" s="310"/>
      <c r="E151" s="306"/>
      <c r="F151" s="307"/>
      <c r="G151" s="308"/>
      <c r="H151" s="12"/>
      <c r="I151" s="309"/>
      <c r="J151" s="309"/>
      <c r="K151" s="309"/>
    </row>
    <row r="152" spans="1:11" ht="30" hidden="1" customHeight="1" x14ac:dyDescent="0.15">
      <c r="A152" s="310"/>
      <c r="B152" s="310"/>
      <c r="C152" s="310"/>
      <c r="D152" s="310"/>
      <c r="E152" s="306"/>
      <c r="F152" s="307"/>
      <c r="G152" s="308"/>
      <c r="H152" s="12"/>
      <c r="I152" s="309"/>
      <c r="J152" s="309"/>
      <c r="K152" s="309"/>
    </row>
    <row r="153" spans="1:11" ht="30" customHeight="1" x14ac:dyDescent="0.15">
      <c r="A153" s="310" t="s">
        <v>163</v>
      </c>
      <c r="B153" s="310"/>
      <c r="C153" s="310"/>
      <c r="D153" s="310"/>
      <c r="E153" s="306">
        <f>'様式3-2-2（設計・要安全確認計画）'!V14</f>
        <v>0</v>
      </c>
      <c r="F153" s="307"/>
      <c r="G153" s="308"/>
      <c r="H153" s="12" t="s">
        <v>41</v>
      </c>
      <c r="I153" s="309"/>
      <c r="J153" s="309"/>
      <c r="K153" s="309"/>
    </row>
    <row r="154" spans="1:11" x14ac:dyDescent="0.15">
      <c r="A154" s="16" t="s">
        <v>33</v>
      </c>
      <c r="B154" s="17"/>
      <c r="C154" s="17"/>
      <c r="D154" s="17"/>
      <c r="E154" s="17"/>
      <c r="F154" s="17"/>
      <c r="G154" s="17"/>
      <c r="H154" s="17"/>
      <c r="I154" s="17"/>
      <c r="J154" s="17"/>
      <c r="K154" s="18"/>
    </row>
    <row r="155" spans="1:11" x14ac:dyDescent="0.15">
      <c r="A155" s="16"/>
      <c r="B155" s="17"/>
      <c r="C155" s="17"/>
      <c r="D155" s="17"/>
      <c r="E155" s="17"/>
      <c r="F155" s="17"/>
      <c r="G155" s="17"/>
      <c r="H155" s="17"/>
      <c r="I155" s="17"/>
      <c r="J155" s="17"/>
      <c r="K155" s="18"/>
    </row>
    <row r="156" spans="1:11" hidden="1" x14ac:dyDescent="0.15">
      <c r="A156" s="16"/>
      <c r="B156" s="17"/>
      <c r="C156" s="17"/>
      <c r="D156" s="17"/>
      <c r="E156" s="17"/>
      <c r="F156" s="17"/>
      <c r="G156" s="17"/>
      <c r="H156" s="17"/>
      <c r="I156" s="17"/>
      <c r="J156" s="17"/>
      <c r="K156" s="18"/>
    </row>
    <row r="157" spans="1:11" ht="20.100000000000001" hidden="1" customHeight="1" x14ac:dyDescent="0.15">
      <c r="A157" s="322"/>
      <c r="B157" s="323"/>
      <c r="C157" s="323"/>
      <c r="D157" s="323"/>
      <c r="E157" s="324"/>
      <c r="F157" s="324"/>
      <c r="G157" s="324"/>
      <c r="H157" s="324"/>
      <c r="I157" s="324"/>
      <c r="J157" s="324"/>
      <c r="K157" s="18"/>
    </row>
    <row r="158" spans="1:11" ht="20.100000000000001" hidden="1" customHeight="1" x14ac:dyDescent="0.15">
      <c r="A158" s="322"/>
      <c r="B158" s="323"/>
      <c r="C158" s="323"/>
      <c r="D158" s="323"/>
      <c r="E158" s="324"/>
      <c r="F158" s="324"/>
      <c r="G158" s="324"/>
      <c r="H158" s="324"/>
      <c r="I158" s="324"/>
      <c r="J158" s="324"/>
      <c r="K158" s="18"/>
    </row>
    <row r="159" spans="1:11" ht="39.950000000000003" hidden="1" customHeight="1" x14ac:dyDescent="0.15">
      <c r="A159" s="325"/>
      <c r="B159" s="326"/>
      <c r="C159" s="326"/>
      <c r="D159" s="326"/>
      <c r="E159" s="324"/>
      <c r="F159" s="324"/>
      <c r="G159" s="324"/>
      <c r="H159" s="324"/>
      <c r="I159" s="324"/>
      <c r="J159" s="324"/>
      <c r="K159" s="18"/>
    </row>
    <row r="160" spans="1:11" s="125" customFormat="1" x14ac:dyDescent="0.15">
      <c r="A160" s="90" t="s">
        <v>345</v>
      </c>
      <c r="B160" s="91"/>
      <c r="C160" s="91"/>
      <c r="D160" s="91"/>
      <c r="E160" s="91"/>
      <c r="F160" s="91"/>
      <c r="G160" s="91"/>
      <c r="H160" s="91"/>
      <c r="I160" s="91"/>
      <c r="J160" s="91"/>
      <c r="K160" s="126"/>
    </row>
    <row r="161" spans="1:12" s="125" customFormat="1" ht="30" customHeight="1" x14ac:dyDescent="0.15">
      <c r="A161" s="166" t="s">
        <v>346</v>
      </c>
      <c r="B161" s="245" t="s">
        <v>369</v>
      </c>
      <c r="C161" s="246"/>
      <c r="D161" s="247"/>
      <c r="E161" s="17" t="s">
        <v>54</v>
      </c>
      <c r="F161" s="91"/>
      <c r="G161" s="91"/>
      <c r="H161" s="91"/>
      <c r="I161" s="91"/>
      <c r="J161" s="91"/>
      <c r="K161" s="126"/>
      <c r="L161" s="169"/>
    </row>
    <row r="162" spans="1:12" s="125" customFormat="1" ht="30" customHeight="1" x14ac:dyDescent="0.15">
      <c r="A162" s="166" t="s">
        <v>347</v>
      </c>
      <c r="B162" s="248" t="s">
        <v>370</v>
      </c>
      <c r="C162" s="249"/>
      <c r="D162" s="91" t="s">
        <v>54</v>
      </c>
      <c r="E162" s="17"/>
      <c r="F162" s="91"/>
      <c r="G162" s="91"/>
      <c r="H162" s="91"/>
      <c r="I162" s="91"/>
      <c r="J162" s="91"/>
      <c r="K162" s="126"/>
    </row>
    <row r="163" spans="1:12" x14ac:dyDescent="0.15">
      <c r="A163" s="20"/>
      <c r="B163" s="21"/>
      <c r="C163" s="21"/>
      <c r="D163" s="21"/>
      <c r="E163" s="21"/>
      <c r="F163" s="21"/>
      <c r="G163" s="21"/>
      <c r="H163" s="21"/>
      <c r="I163" s="21"/>
      <c r="J163" s="21"/>
      <c r="K163" s="22"/>
    </row>
    <row r="164" spans="1:12" x14ac:dyDescent="0.15">
      <c r="A164" s="16"/>
      <c r="B164" s="17"/>
      <c r="C164" s="17"/>
      <c r="D164" s="17"/>
      <c r="E164" s="17"/>
      <c r="F164" s="17"/>
      <c r="G164" s="17"/>
      <c r="H164" s="17"/>
      <c r="I164" s="17"/>
      <c r="J164" s="17"/>
      <c r="K164" s="18"/>
    </row>
    <row r="165" spans="1:12" x14ac:dyDescent="0.15">
      <c r="A165" s="13" t="s">
        <v>124</v>
      </c>
      <c r="B165" s="14"/>
      <c r="C165" s="14"/>
      <c r="D165" s="14"/>
      <c r="E165" s="14"/>
      <c r="F165" s="14"/>
      <c r="G165" s="14"/>
      <c r="H165" s="14"/>
      <c r="I165" s="14"/>
      <c r="J165" s="14"/>
      <c r="K165" s="15"/>
    </row>
    <row r="166" spans="1:12" x14ac:dyDescent="0.15">
      <c r="A166" s="16"/>
      <c r="B166" s="17"/>
      <c r="C166" s="17"/>
      <c r="D166" s="17"/>
      <c r="E166" s="17"/>
      <c r="F166" s="17"/>
      <c r="G166" s="17"/>
      <c r="H166" s="17"/>
      <c r="I166" s="17"/>
      <c r="J166" s="17"/>
      <c r="K166" s="18"/>
    </row>
    <row r="167" spans="1:12" x14ac:dyDescent="0.15">
      <c r="A167" s="16"/>
      <c r="B167" s="17"/>
      <c r="C167" s="17"/>
      <c r="D167" s="17"/>
      <c r="E167" s="17"/>
      <c r="F167" s="17"/>
      <c r="G167" s="17"/>
      <c r="H167" s="17"/>
      <c r="I167" s="17"/>
      <c r="J167" s="17"/>
      <c r="K167" s="18"/>
    </row>
    <row r="168" spans="1:12" x14ac:dyDescent="0.15">
      <c r="A168" s="16"/>
      <c r="B168" s="17"/>
      <c r="C168" s="17"/>
      <c r="D168" s="17"/>
      <c r="E168" s="17"/>
      <c r="F168" s="17"/>
      <c r="G168" s="17"/>
      <c r="H168" s="17"/>
      <c r="I168" s="17"/>
      <c r="J168" s="17"/>
      <c r="K168" s="18"/>
    </row>
    <row r="169" spans="1:12" ht="18.75" x14ac:dyDescent="0.15">
      <c r="A169" s="292" t="s">
        <v>16</v>
      </c>
      <c r="B169" s="293"/>
      <c r="C169" s="293"/>
      <c r="D169" s="293"/>
      <c r="E169" s="293"/>
      <c r="F169" s="293"/>
      <c r="G169" s="293"/>
      <c r="H169" s="293"/>
      <c r="I169" s="293"/>
      <c r="J169" s="293"/>
      <c r="K169" s="294"/>
    </row>
    <row r="170" spans="1:12" ht="18.75" x14ac:dyDescent="0.15">
      <c r="A170" s="19"/>
      <c r="B170" s="17"/>
      <c r="C170" s="17"/>
      <c r="D170" s="17"/>
      <c r="E170" s="17"/>
      <c r="F170" s="17"/>
      <c r="G170" s="17"/>
      <c r="H170" s="17"/>
      <c r="I170" s="17"/>
      <c r="J170" s="17"/>
      <c r="K170" s="18"/>
    </row>
    <row r="171" spans="1:12" x14ac:dyDescent="0.15">
      <c r="A171" s="16"/>
      <c r="B171" s="17"/>
      <c r="C171" s="17"/>
      <c r="D171" s="17"/>
      <c r="E171" s="17"/>
      <c r="F171" s="17"/>
      <c r="G171" s="17"/>
      <c r="H171" s="17"/>
      <c r="I171" s="17"/>
      <c r="J171" s="17"/>
      <c r="K171" s="18"/>
    </row>
    <row r="172" spans="1:12" x14ac:dyDescent="0.15">
      <c r="A172" s="16" t="s">
        <v>36</v>
      </c>
      <c r="B172" s="17"/>
      <c r="C172" s="17"/>
      <c r="D172" s="17"/>
      <c r="E172" s="17"/>
      <c r="F172" s="17"/>
      <c r="G172" s="17"/>
      <c r="H172" s="17"/>
      <c r="I172" s="17"/>
      <c r="J172" s="17"/>
      <c r="K172" s="18"/>
    </row>
    <row r="173" spans="1:12" ht="30" customHeight="1" x14ac:dyDescent="0.15">
      <c r="A173" s="85" t="s">
        <v>17</v>
      </c>
      <c r="B173" s="196" t="str">
        <f>CONCATENATE(基礎情報入力!D4,"　　",基礎情報入力!D5)</f>
        <v>　　</v>
      </c>
      <c r="C173" s="197"/>
      <c r="D173" s="197"/>
      <c r="E173" s="197"/>
      <c r="F173" s="197"/>
      <c r="G173" s="197"/>
      <c r="H173" s="197"/>
      <c r="I173" s="197"/>
      <c r="J173" s="197"/>
      <c r="K173" s="234"/>
    </row>
    <row r="174" spans="1:12" x14ac:dyDescent="0.15">
      <c r="A174" s="16"/>
      <c r="B174" s="17"/>
      <c r="C174" s="17"/>
      <c r="D174" s="17"/>
      <c r="E174" s="17"/>
      <c r="F174" s="17"/>
      <c r="G174" s="17"/>
      <c r="H174" s="17"/>
      <c r="I174" s="17"/>
      <c r="J174" s="17"/>
      <c r="K174" s="18"/>
    </row>
    <row r="175" spans="1:12" x14ac:dyDescent="0.15">
      <c r="A175" s="90" t="s">
        <v>213</v>
      </c>
      <c r="B175" s="17"/>
      <c r="C175" s="17"/>
      <c r="D175" s="17"/>
      <c r="E175" s="17"/>
      <c r="F175" s="17"/>
      <c r="G175" s="17"/>
      <c r="H175" s="17"/>
      <c r="I175" s="17"/>
      <c r="J175" s="17"/>
      <c r="K175" s="18"/>
    </row>
    <row r="176" spans="1:12" ht="30" customHeight="1" x14ac:dyDescent="0.15">
      <c r="A176" s="295"/>
      <c r="B176" s="296"/>
      <c r="C176" s="17" t="s">
        <v>20</v>
      </c>
      <c r="D176" s="17"/>
      <c r="E176" s="17"/>
      <c r="F176" s="17"/>
      <c r="G176" s="17"/>
      <c r="H176" s="17"/>
      <c r="I176" s="17"/>
      <c r="J176" s="17"/>
      <c r="K176" s="18"/>
    </row>
    <row r="177" spans="1:11" x14ac:dyDescent="0.15">
      <c r="A177" s="16"/>
      <c r="B177" s="17"/>
      <c r="C177" s="17"/>
      <c r="D177" s="17"/>
      <c r="E177" s="17"/>
      <c r="F177" s="17"/>
      <c r="G177" s="17"/>
      <c r="H177" s="17"/>
      <c r="I177" s="17"/>
      <c r="J177" s="17"/>
      <c r="K177" s="18"/>
    </row>
    <row r="178" spans="1:11" x14ac:dyDescent="0.15">
      <c r="A178" s="16" t="s">
        <v>18</v>
      </c>
      <c r="B178" s="17"/>
      <c r="C178" s="17"/>
      <c r="D178" s="17"/>
      <c r="E178" s="17"/>
      <c r="F178" s="17"/>
      <c r="G178" s="17"/>
      <c r="H178" s="17"/>
      <c r="I178" s="17"/>
      <c r="J178" s="17"/>
      <c r="K178" s="18"/>
    </row>
    <row r="179" spans="1:11" ht="30" customHeight="1" x14ac:dyDescent="0.15">
      <c r="A179" s="86" t="s">
        <v>19</v>
      </c>
      <c r="B179" s="297">
        <f>基礎情報入力!N46</f>
        <v>0</v>
      </c>
      <c r="C179" s="298"/>
      <c r="D179" s="298"/>
      <c r="E179" s="298"/>
      <c r="F179" s="298"/>
      <c r="G179" s="298"/>
      <c r="H179" s="298"/>
      <c r="I179" s="298"/>
      <c r="J179" s="298"/>
      <c r="K179" s="299"/>
    </row>
    <row r="180" spans="1:11" ht="24.95" customHeight="1" x14ac:dyDescent="0.15">
      <c r="A180" s="203" t="s">
        <v>34</v>
      </c>
      <c r="B180" s="297">
        <f>基礎情報入力!N47</f>
        <v>0</v>
      </c>
      <c r="C180" s="298"/>
      <c r="D180" s="298"/>
      <c r="E180" s="298"/>
      <c r="F180" s="298"/>
      <c r="G180" s="298"/>
      <c r="H180" s="298"/>
      <c r="I180" s="298"/>
      <c r="J180" s="298"/>
      <c r="K180" s="299"/>
    </row>
    <row r="181" spans="1:11" ht="39.950000000000003" customHeight="1" x14ac:dyDescent="0.15">
      <c r="A181" s="300"/>
      <c r="B181" s="301" t="str">
        <f>CONCATENATE(基礎情報入力!N48,基礎情報入力!N49,基礎情報入力!N50)</f>
        <v/>
      </c>
      <c r="C181" s="302"/>
      <c r="D181" s="302"/>
      <c r="E181" s="302"/>
      <c r="F181" s="302"/>
      <c r="G181" s="302"/>
      <c r="H181" s="302"/>
      <c r="I181" s="302"/>
      <c r="J181" s="302"/>
      <c r="K181" s="303"/>
    </row>
    <row r="182" spans="1:11" ht="30" customHeight="1" x14ac:dyDescent="0.15">
      <c r="A182" s="86" t="s">
        <v>21</v>
      </c>
      <c r="B182" s="311" t="str">
        <f>B181</f>
        <v/>
      </c>
      <c r="C182" s="312"/>
      <c r="D182" s="312"/>
      <c r="E182" s="312"/>
      <c r="F182" s="312"/>
      <c r="G182" s="312"/>
      <c r="H182" s="312"/>
      <c r="I182" s="312"/>
      <c r="J182" s="312"/>
      <c r="K182" s="313"/>
    </row>
    <row r="183" spans="1:11" x14ac:dyDescent="0.15">
      <c r="A183" s="16" t="s">
        <v>22</v>
      </c>
      <c r="B183" s="17"/>
      <c r="C183" s="17"/>
      <c r="D183" s="17"/>
      <c r="E183" s="17"/>
      <c r="F183" s="17"/>
      <c r="G183" s="17"/>
      <c r="H183" s="17"/>
      <c r="I183" s="17"/>
      <c r="J183" s="17"/>
      <c r="K183" s="18"/>
    </row>
    <row r="184" spans="1:11" x14ac:dyDescent="0.15">
      <c r="A184" s="16"/>
      <c r="B184" s="17"/>
      <c r="C184" s="17"/>
      <c r="D184" s="17"/>
      <c r="E184" s="17"/>
      <c r="F184" s="17"/>
      <c r="G184" s="17"/>
      <c r="H184" s="17"/>
      <c r="I184" s="17"/>
      <c r="J184" s="17"/>
      <c r="K184" s="18"/>
    </row>
    <row r="185" spans="1:11" ht="39.950000000000003" customHeight="1" x14ac:dyDescent="0.15">
      <c r="A185" s="86" t="s">
        <v>23</v>
      </c>
      <c r="B185" s="314"/>
      <c r="C185" s="315"/>
      <c r="D185" s="315"/>
      <c r="E185" s="315"/>
      <c r="F185" s="315"/>
      <c r="G185" s="315"/>
      <c r="H185" s="315"/>
      <c r="I185" s="315"/>
      <c r="J185" s="315"/>
      <c r="K185" s="316"/>
    </row>
    <row r="186" spans="1:11" ht="30" customHeight="1" x14ac:dyDescent="0.15">
      <c r="A186" s="8" t="s">
        <v>24</v>
      </c>
      <c r="B186" s="317" t="s">
        <v>37</v>
      </c>
      <c r="C186" s="318"/>
      <c r="D186" s="318"/>
      <c r="E186" s="318"/>
      <c r="F186" s="87" t="s">
        <v>40</v>
      </c>
      <c r="G186" s="88"/>
      <c r="H186" s="87" t="s">
        <v>38</v>
      </c>
      <c r="I186" s="88"/>
      <c r="J186" s="10" t="s">
        <v>39</v>
      </c>
      <c r="K186" s="11"/>
    </row>
    <row r="187" spans="1:11" ht="30" customHeight="1" x14ac:dyDescent="0.15">
      <c r="A187" s="8" t="s">
        <v>25</v>
      </c>
      <c r="B187" s="319">
        <f>基礎情報入力!N51</f>
        <v>0</v>
      </c>
      <c r="C187" s="320"/>
      <c r="D187" s="9" t="s">
        <v>26</v>
      </c>
      <c r="E187" s="9"/>
      <c r="F187" s="9"/>
      <c r="G187" s="9"/>
      <c r="H187" s="9"/>
      <c r="I187" s="9"/>
      <c r="J187" s="9"/>
      <c r="K187" s="6"/>
    </row>
    <row r="188" spans="1:11" ht="30" customHeight="1" x14ac:dyDescent="0.15">
      <c r="A188" s="85" t="s">
        <v>35</v>
      </c>
      <c r="B188" s="290" t="s">
        <v>44</v>
      </c>
      <c r="C188" s="321"/>
      <c r="D188" s="9" t="s">
        <v>27</v>
      </c>
      <c r="E188" s="9"/>
      <c r="F188" s="9"/>
      <c r="G188" s="9"/>
      <c r="H188" s="9"/>
      <c r="I188" s="9"/>
      <c r="J188" s="9"/>
      <c r="K188" s="6"/>
    </row>
    <row r="189" spans="1:11" x14ac:dyDescent="0.15">
      <c r="A189" s="16"/>
      <c r="B189" s="17"/>
      <c r="C189" s="17"/>
      <c r="D189" s="17"/>
      <c r="E189" s="17"/>
      <c r="F189" s="17"/>
      <c r="G189" s="17"/>
      <c r="H189" s="17"/>
      <c r="I189" s="17"/>
      <c r="J189" s="17"/>
      <c r="K189" s="18"/>
    </row>
    <row r="190" spans="1:11" x14ac:dyDescent="0.15">
      <c r="A190" s="16" t="s">
        <v>28</v>
      </c>
      <c r="B190" s="17"/>
      <c r="C190" s="17"/>
      <c r="D190" s="17"/>
      <c r="E190" s="17"/>
      <c r="F190" s="17"/>
      <c r="G190" s="17"/>
      <c r="H190" s="17"/>
      <c r="I190" s="17"/>
      <c r="J190" s="17"/>
      <c r="K190" s="18"/>
    </row>
    <row r="191" spans="1:11" ht="20.100000000000001" customHeight="1" x14ac:dyDescent="0.15">
      <c r="A191" s="235" t="s">
        <v>29</v>
      </c>
      <c r="B191" s="235"/>
      <c r="C191" s="235"/>
      <c r="D191" s="235"/>
      <c r="E191" s="235" t="s">
        <v>42</v>
      </c>
      <c r="F191" s="235"/>
      <c r="G191" s="235"/>
      <c r="H191" s="235"/>
      <c r="I191" s="235" t="s">
        <v>43</v>
      </c>
      <c r="J191" s="235"/>
      <c r="K191" s="235"/>
    </row>
    <row r="192" spans="1:11" ht="30" customHeight="1" x14ac:dyDescent="0.15">
      <c r="A192" s="205" t="s">
        <v>162</v>
      </c>
      <c r="B192" s="304"/>
      <c r="C192" s="304"/>
      <c r="D192" s="305"/>
      <c r="E192" s="306">
        <f>'様式3-2-2（設計・要安全確認計画）'!D16</f>
        <v>0</v>
      </c>
      <c r="F192" s="307"/>
      <c r="G192" s="308"/>
      <c r="H192" s="12" t="s">
        <v>41</v>
      </c>
      <c r="I192" s="327"/>
      <c r="J192" s="328"/>
      <c r="K192" s="329"/>
    </row>
    <row r="193" spans="1:12" ht="30" hidden="1" customHeight="1" x14ac:dyDescent="0.15">
      <c r="A193" s="310"/>
      <c r="B193" s="310"/>
      <c r="C193" s="310"/>
      <c r="D193" s="310"/>
      <c r="E193" s="306"/>
      <c r="F193" s="307"/>
      <c r="G193" s="308"/>
      <c r="H193" s="12"/>
      <c r="I193" s="327"/>
      <c r="J193" s="328"/>
      <c r="K193" s="329"/>
    </row>
    <row r="194" spans="1:12" ht="30" hidden="1" customHeight="1" x14ac:dyDescent="0.15">
      <c r="A194" s="310"/>
      <c r="B194" s="310"/>
      <c r="C194" s="310"/>
      <c r="D194" s="310"/>
      <c r="E194" s="306"/>
      <c r="F194" s="307"/>
      <c r="G194" s="308"/>
      <c r="H194" s="12"/>
      <c r="I194" s="327"/>
      <c r="J194" s="328"/>
      <c r="K194" s="329"/>
    </row>
    <row r="195" spans="1:12" ht="30" customHeight="1" x14ac:dyDescent="0.15">
      <c r="A195" s="310" t="s">
        <v>163</v>
      </c>
      <c r="B195" s="310"/>
      <c r="C195" s="310"/>
      <c r="D195" s="310"/>
      <c r="E195" s="306">
        <f>'様式3-2-2（設計・要安全確認計画）'!V16</f>
        <v>0</v>
      </c>
      <c r="F195" s="307"/>
      <c r="G195" s="308"/>
      <c r="H195" s="12" t="s">
        <v>41</v>
      </c>
      <c r="I195" s="327"/>
      <c r="J195" s="328"/>
      <c r="K195" s="329"/>
    </row>
    <row r="196" spans="1:12" x14ac:dyDescent="0.15">
      <c r="A196" s="16" t="s">
        <v>33</v>
      </c>
      <c r="B196" s="17"/>
      <c r="C196" s="17"/>
      <c r="D196" s="17"/>
      <c r="E196" s="17"/>
      <c r="F196" s="17"/>
      <c r="G196" s="17"/>
      <c r="H196" s="17"/>
      <c r="I196" s="17"/>
      <c r="J196" s="17"/>
      <c r="K196" s="18"/>
    </row>
    <row r="197" spans="1:12" x14ac:dyDescent="0.15">
      <c r="A197" s="16"/>
      <c r="B197" s="17"/>
      <c r="C197" s="17"/>
      <c r="D197" s="17"/>
      <c r="E197" s="17"/>
      <c r="F197" s="17"/>
      <c r="G197" s="17"/>
      <c r="H197" s="17"/>
      <c r="I197" s="17"/>
      <c r="J197" s="17"/>
      <c r="K197" s="18"/>
    </row>
    <row r="198" spans="1:12" hidden="1" x14ac:dyDescent="0.15">
      <c r="A198" s="16"/>
      <c r="B198" s="17"/>
      <c r="C198" s="17"/>
      <c r="D198" s="17"/>
      <c r="E198" s="17"/>
      <c r="F198" s="17"/>
      <c r="G198" s="17"/>
      <c r="H198" s="17"/>
      <c r="I198" s="17"/>
      <c r="J198" s="17"/>
      <c r="K198" s="18"/>
    </row>
    <row r="199" spans="1:12" ht="21.75" hidden="1" customHeight="1" x14ac:dyDescent="0.15">
      <c r="A199" s="322"/>
      <c r="B199" s="323"/>
      <c r="C199" s="323"/>
      <c r="D199" s="323"/>
      <c r="E199" s="324"/>
      <c r="F199" s="324"/>
      <c r="G199" s="324"/>
      <c r="H199" s="324"/>
      <c r="I199" s="324"/>
      <c r="J199" s="324"/>
      <c r="K199" s="18"/>
    </row>
    <row r="200" spans="1:12" ht="21.75" hidden="1" customHeight="1" x14ac:dyDescent="0.15">
      <c r="A200" s="322"/>
      <c r="B200" s="323"/>
      <c r="C200" s="323"/>
      <c r="D200" s="323"/>
      <c r="E200" s="324"/>
      <c r="F200" s="324"/>
      <c r="G200" s="324"/>
      <c r="H200" s="324"/>
      <c r="I200" s="324"/>
      <c r="J200" s="324"/>
      <c r="K200" s="18"/>
    </row>
    <row r="201" spans="1:12" ht="21.75" hidden="1" customHeight="1" x14ac:dyDescent="0.15">
      <c r="A201" s="325"/>
      <c r="B201" s="326"/>
      <c r="C201" s="326"/>
      <c r="D201" s="326"/>
      <c r="E201" s="324"/>
      <c r="F201" s="324"/>
      <c r="G201" s="324"/>
      <c r="H201" s="324"/>
      <c r="I201" s="324"/>
      <c r="J201" s="324"/>
      <c r="K201" s="18"/>
    </row>
    <row r="202" spans="1:12" s="125" customFormat="1" x14ac:dyDescent="0.15">
      <c r="A202" s="90" t="s">
        <v>345</v>
      </c>
      <c r="B202" s="91"/>
      <c r="C202" s="91"/>
      <c r="D202" s="91"/>
      <c r="E202" s="91"/>
      <c r="F202" s="91"/>
      <c r="G202" s="91"/>
      <c r="H202" s="91"/>
      <c r="I202" s="91"/>
      <c r="J202" s="91"/>
      <c r="K202" s="126"/>
    </row>
    <row r="203" spans="1:12" s="125" customFormat="1" ht="30" customHeight="1" x14ac:dyDescent="0.15">
      <c r="A203" s="166" t="s">
        <v>346</v>
      </c>
      <c r="B203" s="245" t="s">
        <v>369</v>
      </c>
      <c r="C203" s="246"/>
      <c r="D203" s="247"/>
      <c r="E203" s="17" t="s">
        <v>54</v>
      </c>
      <c r="F203" s="91"/>
      <c r="G203" s="91"/>
      <c r="H203" s="91"/>
      <c r="I203" s="91"/>
      <c r="J203" s="91"/>
      <c r="K203" s="126"/>
      <c r="L203" s="169"/>
    </row>
    <row r="204" spans="1:12" s="125" customFormat="1" ht="30" customHeight="1" x14ac:dyDescent="0.15">
      <c r="A204" s="166" t="s">
        <v>347</v>
      </c>
      <c r="B204" s="248" t="s">
        <v>370</v>
      </c>
      <c r="C204" s="249"/>
      <c r="D204" s="91" t="s">
        <v>54</v>
      </c>
      <c r="E204" s="17"/>
      <c r="F204" s="91"/>
      <c r="G204" s="91"/>
      <c r="H204" s="91"/>
      <c r="I204" s="91"/>
      <c r="J204" s="91"/>
      <c r="K204" s="126"/>
    </row>
    <row r="205" spans="1:12" x14ac:dyDescent="0.15">
      <c r="A205" s="20"/>
      <c r="B205" s="21"/>
      <c r="C205" s="21"/>
      <c r="D205" s="21"/>
      <c r="E205" s="21"/>
      <c r="F205" s="21"/>
      <c r="G205" s="21"/>
      <c r="H205" s="21"/>
      <c r="I205" s="21"/>
      <c r="J205" s="21"/>
      <c r="K205" s="22"/>
    </row>
    <row r="206" spans="1:12" x14ac:dyDescent="0.15">
      <c r="A206" s="16"/>
      <c r="B206" s="17"/>
      <c r="C206" s="17"/>
      <c r="D206" s="17"/>
      <c r="E206" s="17"/>
      <c r="F206" s="17"/>
      <c r="G206" s="17"/>
      <c r="H206" s="17"/>
      <c r="I206" s="17"/>
      <c r="J206" s="17"/>
      <c r="K206" s="18"/>
    </row>
    <row r="207" spans="1:12" x14ac:dyDescent="0.15">
      <c r="A207" s="13" t="s">
        <v>124</v>
      </c>
      <c r="B207" s="14"/>
      <c r="C207" s="14"/>
      <c r="D207" s="14"/>
      <c r="E207" s="14"/>
      <c r="F207" s="14"/>
      <c r="G207" s="14"/>
      <c r="H207" s="14"/>
      <c r="I207" s="14"/>
      <c r="J207" s="14"/>
      <c r="K207" s="15"/>
    </row>
    <row r="208" spans="1:12" x14ac:dyDescent="0.15">
      <c r="A208" s="16"/>
      <c r="B208" s="17"/>
      <c r="C208" s="17"/>
      <c r="D208" s="17"/>
      <c r="E208" s="17"/>
      <c r="F208" s="17"/>
      <c r="G208" s="17"/>
      <c r="H208" s="17"/>
      <c r="I208" s="17"/>
      <c r="J208" s="17"/>
      <c r="K208" s="18"/>
    </row>
    <row r="209" spans="1:11" x14ac:dyDescent="0.15">
      <c r="A209" s="16"/>
      <c r="B209" s="17"/>
      <c r="C209" s="17"/>
      <c r="D209" s="17"/>
      <c r="E209" s="17"/>
      <c r="F209" s="17"/>
      <c r="G209" s="17"/>
      <c r="H209" s="17"/>
      <c r="I209" s="17"/>
      <c r="J209" s="17"/>
      <c r="K209" s="18"/>
    </row>
    <row r="210" spans="1:11" x14ac:dyDescent="0.15">
      <c r="A210" s="16"/>
      <c r="B210" s="17"/>
      <c r="C210" s="17"/>
      <c r="D210" s="17"/>
      <c r="E210" s="17"/>
      <c r="F210" s="17"/>
      <c r="G210" s="17"/>
      <c r="H210" s="17"/>
      <c r="I210" s="17"/>
      <c r="J210" s="17"/>
      <c r="K210" s="18"/>
    </row>
    <row r="211" spans="1:11" ht="18.75" x14ac:dyDescent="0.15">
      <c r="A211" s="292" t="s">
        <v>16</v>
      </c>
      <c r="B211" s="293"/>
      <c r="C211" s="293"/>
      <c r="D211" s="293"/>
      <c r="E211" s="293"/>
      <c r="F211" s="293"/>
      <c r="G211" s="293"/>
      <c r="H211" s="293"/>
      <c r="I211" s="293"/>
      <c r="J211" s="293"/>
      <c r="K211" s="294"/>
    </row>
    <row r="212" spans="1:11" ht="18.75" x14ac:dyDescent="0.15">
      <c r="A212" s="19"/>
      <c r="B212" s="17"/>
      <c r="C212" s="17"/>
      <c r="D212" s="17"/>
      <c r="E212" s="17"/>
      <c r="F212" s="17"/>
      <c r="G212" s="17"/>
      <c r="H212" s="17"/>
      <c r="I212" s="17"/>
      <c r="J212" s="17"/>
      <c r="K212" s="18"/>
    </row>
    <row r="213" spans="1:11" x14ac:dyDescent="0.15">
      <c r="A213" s="16"/>
      <c r="B213" s="17"/>
      <c r="C213" s="17"/>
      <c r="D213" s="17"/>
      <c r="E213" s="17"/>
      <c r="F213" s="17"/>
      <c r="G213" s="17"/>
      <c r="H213" s="17"/>
      <c r="I213" s="17"/>
      <c r="J213" s="17"/>
      <c r="K213" s="18"/>
    </row>
    <row r="214" spans="1:11" x14ac:dyDescent="0.15">
      <c r="A214" s="16" t="s">
        <v>36</v>
      </c>
      <c r="B214" s="17"/>
      <c r="C214" s="17"/>
      <c r="D214" s="17"/>
      <c r="E214" s="17"/>
      <c r="F214" s="17"/>
      <c r="G214" s="17"/>
      <c r="H214" s="17"/>
      <c r="I214" s="17"/>
      <c r="J214" s="17"/>
      <c r="K214" s="18"/>
    </row>
    <row r="215" spans="1:11" ht="30" customHeight="1" x14ac:dyDescent="0.15">
      <c r="A215" s="85" t="s">
        <v>17</v>
      </c>
      <c r="B215" s="196" t="str">
        <f>CONCATENATE(基礎情報入力!D4,"　　",基礎情報入力!D5)</f>
        <v>　　</v>
      </c>
      <c r="C215" s="197"/>
      <c r="D215" s="197"/>
      <c r="E215" s="197"/>
      <c r="F215" s="197"/>
      <c r="G215" s="197"/>
      <c r="H215" s="197"/>
      <c r="I215" s="197"/>
      <c r="J215" s="197"/>
      <c r="K215" s="234"/>
    </row>
    <row r="216" spans="1:11" x14ac:dyDescent="0.15">
      <c r="A216" s="16"/>
      <c r="B216" s="17"/>
      <c r="C216" s="17"/>
      <c r="D216" s="17"/>
      <c r="E216" s="17"/>
      <c r="F216" s="17"/>
      <c r="G216" s="17"/>
      <c r="H216" s="17"/>
      <c r="I216" s="17"/>
      <c r="J216" s="17"/>
      <c r="K216" s="18"/>
    </row>
    <row r="217" spans="1:11" x14ac:dyDescent="0.15">
      <c r="A217" s="90" t="s">
        <v>213</v>
      </c>
      <c r="B217" s="17"/>
      <c r="C217" s="17"/>
      <c r="D217" s="17"/>
      <c r="E217" s="17"/>
      <c r="F217" s="17"/>
      <c r="G217" s="17"/>
      <c r="H217" s="17"/>
      <c r="I217" s="17"/>
      <c r="J217" s="17"/>
      <c r="K217" s="18"/>
    </row>
    <row r="218" spans="1:11" ht="30" customHeight="1" x14ac:dyDescent="0.15">
      <c r="A218" s="295"/>
      <c r="B218" s="296"/>
      <c r="C218" s="17" t="s">
        <v>20</v>
      </c>
      <c r="D218" s="17"/>
      <c r="E218" s="17"/>
      <c r="F218" s="17"/>
      <c r="G218" s="17"/>
      <c r="H218" s="17"/>
      <c r="I218" s="17"/>
      <c r="J218" s="17"/>
      <c r="K218" s="18"/>
    </row>
    <row r="219" spans="1:11" x14ac:dyDescent="0.15">
      <c r="A219" s="16"/>
      <c r="B219" s="17"/>
      <c r="C219" s="17"/>
      <c r="D219" s="17"/>
      <c r="E219" s="17"/>
      <c r="F219" s="17"/>
      <c r="G219" s="17"/>
      <c r="H219" s="17"/>
      <c r="I219" s="17"/>
      <c r="J219" s="17"/>
      <c r="K219" s="18"/>
    </row>
    <row r="220" spans="1:11" x14ac:dyDescent="0.15">
      <c r="A220" s="16" t="s">
        <v>18</v>
      </c>
      <c r="B220" s="17"/>
      <c r="C220" s="17"/>
      <c r="D220" s="17"/>
      <c r="E220" s="17"/>
      <c r="F220" s="17"/>
      <c r="G220" s="17"/>
      <c r="H220" s="17"/>
      <c r="I220" s="17"/>
      <c r="J220" s="17"/>
      <c r="K220" s="18"/>
    </row>
    <row r="221" spans="1:11" ht="30" customHeight="1" x14ac:dyDescent="0.15">
      <c r="A221" s="86" t="s">
        <v>19</v>
      </c>
      <c r="B221" s="297">
        <f>基礎情報入力!N55</f>
        <v>0</v>
      </c>
      <c r="C221" s="298"/>
      <c r="D221" s="298"/>
      <c r="E221" s="298"/>
      <c r="F221" s="298"/>
      <c r="G221" s="298"/>
      <c r="H221" s="298"/>
      <c r="I221" s="298"/>
      <c r="J221" s="298"/>
      <c r="K221" s="299"/>
    </row>
    <row r="222" spans="1:11" ht="24.95" customHeight="1" x14ac:dyDescent="0.15">
      <c r="A222" s="203" t="s">
        <v>34</v>
      </c>
      <c r="B222" s="297">
        <f>基礎情報入力!N56</f>
        <v>0</v>
      </c>
      <c r="C222" s="298"/>
      <c r="D222" s="298"/>
      <c r="E222" s="298"/>
      <c r="F222" s="298"/>
      <c r="G222" s="298"/>
      <c r="H222" s="298"/>
      <c r="I222" s="298"/>
      <c r="J222" s="298"/>
      <c r="K222" s="299"/>
    </row>
    <row r="223" spans="1:11" ht="39.950000000000003" customHeight="1" x14ac:dyDescent="0.15">
      <c r="A223" s="300"/>
      <c r="B223" s="301" t="str">
        <f>CONCATENATE(基礎情報入力!N57,基礎情報入力!N58,基礎情報入力!N59)</f>
        <v/>
      </c>
      <c r="C223" s="302"/>
      <c r="D223" s="302"/>
      <c r="E223" s="302"/>
      <c r="F223" s="302"/>
      <c r="G223" s="302"/>
      <c r="H223" s="302"/>
      <c r="I223" s="302"/>
      <c r="J223" s="302"/>
      <c r="K223" s="303"/>
    </row>
    <row r="224" spans="1:11" ht="30" customHeight="1" x14ac:dyDescent="0.15">
      <c r="A224" s="86" t="s">
        <v>21</v>
      </c>
      <c r="B224" s="311" t="str">
        <f>B223</f>
        <v/>
      </c>
      <c r="C224" s="312"/>
      <c r="D224" s="312"/>
      <c r="E224" s="312"/>
      <c r="F224" s="312"/>
      <c r="G224" s="312"/>
      <c r="H224" s="312"/>
      <c r="I224" s="312"/>
      <c r="J224" s="312"/>
      <c r="K224" s="313"/>
    </row>
    <row r="225" spans="1:11" x14ac:dyDescent="0.15">
      <c r="A225" s="16" t="s">
        <v>22</v>
      </c>
      <c r="B225" s="17"/>
      <c r="C225" s="17"/>
      <c r="D225" s="17"/>
      <c r="E225" s="17"/>
      <c r="F225" s="17"/>
      <c r="G225" s="17"/>
      <c r="H225" s="17"/>
      <c r="I225" s="17"/>
      <c r="J225" s="17"/>
      <c r="K225" s="18"/>
    </row>
    <row r="226" spans="1:11" x14ac:dyDescent="0.15">
      <c r="A226" s="16"/>
      <c r="B226" s="17"/>
      <c r="C226" s="17"/>
      <c r="D226" s="17"/>
      <c r="E226" s="17"/>
      <c r="F226" s="17"/>
      <c r="G226" s="17"/>
      <c r="H226" s="17"/>
      <c r="I226" s="17"/>
      <c r="J226" s="17"/>
      <c r="K226" s="18"/>
    </row>
    <row r="227" spans="1:11" ht="39.950000000000003" customHeight="1" x14ac:dyDescent="0.15">
      <c r="A227" s="86" t="s">
        <v>23</v>
      </c>
      <c r="B227" s="314"/>
      <c r="C227" s="315"/>
      <c r="D227" s="315"/>
      <c r="E227" s="315"/>
      <c r="F227" s="315"/>
      <c r="G227" s="315"/>
      <c r="H227" s="315"/>
      <c r="I227" s="315"/>
      <c r="J227" s="315"/>
      <c r="K227" s="316"/>
    </row>
    <row r="228" spans="1:11" ht="30" customHeight="1" x14ac:dyDescent="0.15">
      <c r="A228" s="8" t="s">
        <v>24</v>
      </c>
      <c r="B228" s="317" t="s">
        <v>37</v>
      </c>
      <c r="C228" s="318"/>
      <c r="D228" s="318"/>
      <c r="E228" s="318"/>
      <c r="F228" s="87" t="s">
        <v>40</v>
      </c>
      <c r="G228" s="88"/>
      <c r="H228" s="87" t="s">
        <v>38</v>
      </c>
      <c r="I228" s="88"/>
      <c r="J228" s="10" t="s">
        <v>39</v>
      </c>
      <c r="K228" s="11"/>
    </row>
    <row r="229" spans="1:11" ht="30" customHeight="1" x14ac:dyDescent="0.15">
      <c r="A229" s="8" t="s">
        <v>25</v>
      </c>
      <c r="B229" s="319">
        <f>基礎情報入力!N60</f>
        <v>0</v>
      </c>
      <c r="C229" s="320"/>
      <c r="D229" s="9" t="s">
        <v>26</v>
      </c>
      <c r="E229" s="9"/>
      <c r="F229" s="9"/>
      <c r="G229" s="9"/>
      <c r="H229" s="9"/>
      <c r="I229" s="9"/>
      <c r="J229" s="9"/>
      <c r="K229" s="6"/>
    </row>
    <row r="230" spans="1:11" ht="30" customHeight="1" x14ac:dyDescent="0.15">
      <c r="A230" s="85" t="s">
        <v>35</v>
      </c>
      <c r="B230" s="290" t="s">
        <v>44</v>
      </c>
      <c r="C230" s="321"/>
      <c r="D230" s="9" t="s">
        <v>27</v>
      </c>
      <c r="E230" s="9"/>
      <c r="F230" s="9"/>
      <c r="G230" s="9"/>
      <c r="H230" s="9"/>
      <c r="I230" s="9"/>
      <c r="J230" s="9"/>
      <c r="K230" s="6"/>
    </row>
    <row r="231" spans="1:11" x14ac:dyDescent="0.15">
      <c r="A231" s="16"/>
      <c r="B231" s="17"/>
      <c r="C231" s="17"/>
      <c r="D231" s="17"/>
      <c r="E231" s="17"/>
      <c r="F231" s="17"/>
      <c r="G231" s="17"/>
      <c r="H231" s="17"/>
      <c r="I231" s="17"/>
      <c r="J231" s="17"/>
      <c r="K231" s="18"/>
    </row>
    <row r="232" spans="1:11" x14ac:dyDescent="0.15">
      <c r="A232" s="16" t="s">
        <v>28</v>
      </c>
      <c r="B232" s="17"/>
      <c r="C232" s="17"/>
      <c r="D232" s="17"/>
      <c r="E232" s="17"/>
      <c r="F232" s="17"/>
      <c r="G232" s="17"/>
      <c r="H232" s="17"/>
      <c r="I232" s="17"/>
      <c r="J232" s="17"/>
      <c r="K232" s="18"/>
    </row>
    <row r="233" spans="1:11" ht="20.100000000000001" customHeight="1" x14ac:dyDescent="0.15">
      <c r="A233" s="235" t="s">
        <v>29</v>
      </c>
      <c r="B233" s="235"/>
      <c r="C233" s="235"/>
      <c r="D233" s="235"/>
      <c r="E233" s="235" t="s">
        <v>42</v>
      </c>
      <c r="F233" s="235"/>
      <c r="G233" s="235"/>
      <c r="H233" s="235"/>
      <c r="I233" s="235" t="s">
        <v>43</v>
      </c>
      <c r="J233" s="235"/>
      <c r="K233" s="235"/>
    </row>
    <row r="234" spans="1:11" ht="30" customHeight="1" x14ac:dyDescent="0.15">
      <c r="A234" s="205" t="s">
        <v>162</v>
      </c>
      <c r="B234" s="304"/>
      <c r="C234" s="304"/>
      <c r="D234" s="305"/>
      <c r="E234" s="306">
        <f>'様式3-2-2（設計・要安全確認計画）'!D18</f>
        <v>0</v>
      </c>
      <c r="F234" s="307"/>
      <c r="G234" s="308"/>
      <c r="H234" s="12" t="s">
        <v>41</v>
      </c>
      <c r="I234" s="309"/>
      <c r="J234" s="309"/>
      <c r="K234" s="309"/>
    </row>
    <row r="235" spans="1:11" ht="30" hidden="1" customHeight="1" x14ac:dyDescent="0.15">
      <c r="A235" s="310"/>
      <c r="B235" s="310"/>
      <c r="C235" s="310"/>
      <c r="D235" s="310"/>
      <c r="E235" s="306"/>
      <c r="F235" s="307"/>
      <c r="G235" s="308"/>
      <c r="H235" s="12"/>
      <c r="I235" s="309"/>
      <c r="J235" s="309"/>
      <c r="K235" s="309"/>
    </row>
    <row r="236" spans="1:11" ht="30" hidden="1" customHeight="1" x14ac:dyDescent="0.15">
      <c r="A236" s="310"/>
      <c r="B236" s="310"/>
      <c r="C236" s="310"/>
      <c r="D236" s="310"/>
      <c r="E236" s="306"/>
      <c r="F236" s="307"/>
      <c r="G236" s="308"/>
      <c r="H236" s="12"/>
      <c r="I236" s="309"/>
      <c r="J236" s="309"/>
      <c r="K236" s="309"/>
    </row>
    <row r="237" spans="1:11" ht="30" customHeight="1" x14ac:dyDescent="0.15">
      <c r="A237" s="310" t="s">
        <v>163</v>
      </c>
      <c r="B237" s="310"/>
      <c r="C237" s="310"/>
      <c r="D237" s="310"/>
      <c r="E237" s="306">
        <f>'様式3-2-2（設計・要安全確認計画）'!V18</f>
        <v>0</v>
      </c>
      <c r="F237" s="307"/>
      <c r="G237" s="308"/>
      <c r="H237" s="12" t="s">
        <v>41</v>
      </c>
      <c r="I237" s="309"/>
      <c r="J237" s="309"/>
      <c r="K237" s="309"/>
    </row>
    <row r="238" spans="1:11" x14ac:dyDescent="0.15">
      <c r="A238" s="16" t="s">
        <v>33</v>
      </c>
      <c r="B238" s="17"/>
      <c r="C238" s="17"/>
      <c r="D238" s="17"/>
      <c r="E238" s="17"/>
      <c r="F238" s="17"/>
      <c r="G238" s="17"/>
      <c r="H238" s="17"/>
      <c r="I238" s="17"/>
      <c r="J238" s="17"/>
      <c r="K238" s="18"/>
    </row>
    <row r="239" spans="1:11" x14ac:dyDescent="0.15">
      <c r="A239" s="16"/>
      <c r="B239" s="17"/>
      <c r="C239" s="17"/>
      <c r="D239" s="17"/>
      <c r="E239" s="17"/>
      <c r="F239" s="17"/>
      <c r="G239" s="17"/>
      <c r="H239" s="17"/>
      <c r="I239" s="17"/>
      <c r="J239" s="17"/>
      <c r="K239" s="18"/>
    </row>
    <row r="240" spans="1:11" hidden="1" x14ac:dyDescent="0.15">
      <c r="A240" s="16"/>
      <c r="B240" s="17"/>
      <c r="C240" s="17"/>
      <c r="D240" s="17"/>
      <c r="E240" s="17"/>
      <c r="F240" s="17"/>
      <c r="G240" s="17"/>
      <c r="H240" s="17"/>
      <c r="I240" s="17"/>
      <c r="J240" s="17"/>
      <c r="K240" s="18"/>
    </row>
    <row r="241" spans="1:12" ht="20.100000000000001" hidden="1" customHeight="1" x14ac:dyDescent="0.15">
      <c r="A241" s="322"/>
      <c r="B241" s="323"/>
      <c r="C241" s="323"/>
      <c r="D241" s="323"/>
      <c r="E241" s="324"/>
      <c r="F241" s="324"/>
      <c r="G241" s="324"/>
      <c r="H241" s="324"/>
      <c r="I241" s="324"/>
      <c r="J241" s="324"/>
      <c r="K241" s="18"/>
    </row>
    <row r="242" spans="1:12" ht="20.100000000000001" hidden="1" customHeight="1" x14ac:dyDescent="0.15">
      <c r="A242" s="322"/>
      <c r="B242" s="323"/>
      <c r="C242" s="323"/>
      <c r="D242" s="323"/>
      <c r="E242" s="324"/>
      <c r="F242" s="324"/>
      <c r="G242" s="324"/>
      <c r="H242" s="324"/>
      <c r="I242" s="324"/>
      <c r="J242" s="324"/>
      <c r="K242" s="18"/>
    </row>
    <row r="243" spans="1:12" ht="39.950000000000003" hidden="1" customHeight="1" x14ac:dyDescent="0.15">
      <c r="A243" s="325"/>
      <c r="B243" s="326"/>
      <c r="C243" s="326"/>
      <c r="D243" s="326"/>
      <c r="E243" s="324"/>
      <c r="F243" s="324"/>
      <c r="G243" s="324"/>
      <c r="H243" s="324"/>
      <c r="I243" s="324"/>
      <c r="J243" s="324"/>
      <c r="K243" s="18"/>
    </row>
    <row r="244" spans="1:12" s="125" customFormat="1" x14ac:dyDescent="0.15">
      <c r="A244" s="90" t="s">
        <v>345</v>
      </c>
      <c r="B244" s="91"/>
      <c r="C244" s="91"/>
      <c r="D244" s="91"/>
      <c r="E244" s="91"/>
      <c r="F244" s="91"/>
      <c r="G244" s="91"/>
      <c r="H244" s="91"/>
      <c r="I244" s="91"/>
      <c r="J244" s="91"/>
      <c r="K244" s="126"/>
    </row>
    <row r="245" spans="1:12" s="125" customFormat="1" ht="30" customHeight="1" x14ac:dyDescent="0.15">
      <c r="A245" s="166" t="s">
        <v>346</v>
      </c>
      <c r="B245" s="245" t="s">
        <v>369</v>
      </c>
      <c r="C245" s="246"/>
      <c r="D245" s="247"/>
      <c r="E245" s="17" t="s">
        <v>54</v>
      </c>
      <c r="F245" s="91"/>
      <c r="G245" s="91"/>
      <c r="H245" s="91"/>
      <c r="I245" s="91"/>
      <c r="J245" s="91"/>
      <c r="K245" s="126"/>
      <c r="L245" s="169"/>
    </row>
    <row r="246" spans="1:12" s="125" customFormat="1" ht="30" customHeight="1" x14ac:dyDescent="0.15">
      <c r="A246" s="166" t="s">
        <v>347</v>
      </c>
      <c r="B246" s="248" t="s">
        <v>370</v>
      </c>
      <c r="C246" s="249"/>
      <c r="D246" s="91" t="s">
        <v>54</v>
      </c>
      <c r="E246" s="17"/>
      <c r="F246" s="91"/>
      <c r="G246" s="91"/>
      <c r="H246" s="91"/>
      <c r="I246" s="91"/>
      <c r="J246" s="91"/>
      <c r="K246" s="126"/>
    </row>
    <row r="247" spans="1:12" x14ac:dyDescent="0.15">
      <c r="A247" s="20"/>
      <c r="B247" s="21"/>
      <c r="C247" s="21"/>
      <c r="D247" s="21"/>
      <c r="E247" s="21"/>
      <c r="F247" s="21"/>
      <c r="G247" s="21"/>
      <c r="H247" s="21"/>
      <c r="I247" s="21"/>
      <c r="J247" s="21"/>
      <c r="K247" s="22"/>
    </row>
    <row r="249" spans="1:12" x14ac:dyDescent="0.15">
      <c r="A249" s="13" t="s">
        <v>124</v>
      </c>
      <c r="B249" s="14"/>
      <c r="C249" s="14"/>
      <c r="D249" s="14"/>
      <c r="E249" s="14"/>
      <c r="F249" s="14"/>
      <c r="G249" s="14"/>
      <c r="H249" s="14"/>
      <c r="I249" s="14"/>
      <c r="J249" s="14"/>
      <c r="K249" s="15"/>
    </row>
    <row r="250" spans="1:12" x14ac:dyDescent="0.15">
      <c r="A250" s="16"/>
      <c r="B250" s="17"/>
      <c r="C250" s="17"/>
      <c r="D250" s="17"/>
      <c r="E250" s="17"/>
      <c r="F250" s="17"/>
      <c r="G250" s="17"/>
      <c r="H250" s="17"/>
      <c r="I250" s="17"/>
      <c r="J250" s="17"/>
      <c r="K250" s="18"/>
    </row>
    <row r="251" spans="1:12" x14ac:dyDescent="0.15">
      <c r="A251" s="16"/>
      <c r="B251" s="17"/>
      <c r="C251" s="17"/>
      <c r="D251" s="17"/>
      <c r="E251" s="17"/>
      <c r="F251" s="17"/>
      <c r="G251" s="17"/>
      <c r="H251" s="17"/>
      <c r="I251" s="17"/>
      <c r="J251" s="17"/>
      <c r="K251" s="18"/>
    </row>
    <row r="252" spans="1:12" x14ac:dyDescent="0.15">
      <c r="A252" s="16"/>
      <c r="B252" s="17"/>
      <c r="C252" s="17"/>
      <c r="D252" s="17"/>
      <c r="E252" s="17"/>
      <c r="F252" s="17"/>
      <c r="G252" s="17"/>
      <c r="H252" s="17"/>
      <c r="I252" s="17"/>
      <c r="J252" s="17"/>
      <c r="K252" s="18"/>
    </row>
    <row r="253" spans="1:12" ht="18.75" x14ac:dyDescent="0.15">
      <c r="A253" s="292" t="s">
        <v>16</v>
      </c>
      <c r="B253" s="293"/>
      <c r="C253" s="293"/>
      <c r="D253" s="293"/>
      <c r="E253" s="293"/>
      <c r="F253" s="293"/>
      <c r="G253" s="293"/>
      <c r="H253" s="293"/>
      <c r="I253" s="293"/>
      <c r="J253" s="293"/>
      <c r="K253" s="294"/>
    </row>
    <row r="254" spans="1:12" ht="18.75" x14ac:dyDescent="0.15">
      <c r="A254" s="19"/>
      <c r="B254" s="17"/>
      <c r="C254" s="17"/>
      <c r="D254" s="17"/>
      <c r="E254" s="17"/>
      <c r="F254" s="17"/>
      <c r="G254" s="17"/>
      <c r="H254" s="17"/>
      <c r="I254" s="17"/>
      <c r="J254" s="17"/>
      <c r="K254" s="18"/>
    </row>
    <row r="255" spans="1:12" x14ac:dyDescent="0.15">
      <c r="A255" s="16"/>
      <c r="B255" s="17"/>
      <c r="C255" s="17"/>
      <c r="D255" s="17"/>
      <c r="E255" s="17"/>
      <c r="F255" s="17"/>
      <c r="G255" s="17"/>
      <c r="H255" s="17"/>
      <c r="I255" s="17"/>
      <c r="J255" s="17"/>
      <c r="K255" s="18"/>
    </row>
    <row r="256" spans="1:12" x14ac:dyDescent="0.15">
      <c r="A256" s="16" t="s">
        <v>36</v>
      </c>
      <c r="B256" s="17"/>
      <c r="C256" s="17"/>
      <c r="D256" s="17"/>
      <c r="E256" s="17"/>
      <c r="F256" s="17"/>
      <c r="G256" s="17"/>
      <c r="H256" s="17"/>
      <c r="I256" s="17"/>
      <c r="J256" s="17"/>
      <c r="K256" s="18"/>
    </row>
    <row r="257" spans="1:11" ht="30" customHeight="1" x14ac:dyDescent="0.15">
      <c r="A257" s="85" t="s">
        <v>17</v>
      </c>
      <c r="B257" s="196" t="str">
        <f>CONCATENATE(基礎情報入力!D4,"　　",基礎情報入力!D5)</f>
        <v>　　</v>
      </c>
      <c r="C257" s="197"/>
      <c r="D257" s="197"/>
      <c r="E257" s="197"/>
      <c r="F257" s="197"/>
      <c r="G257" s="197"/>
      <c r="H257" s="197"/>
      <c r="I257" s="197"/>
      <c r="J257" s="197"/>
      <c r="K257" s="234"/>
    </row>
    <row r="258" spans="1:11" x14ac:dyDescent="0.15">
      <c r="A258" s="16"/>
      <c r="B258" s="17"/>
      <c r="C258" s="17"/>
      <c r="D258" s="17"/>
      <c r="E258" s="17"/>
      <c r="F258" s="17"/>
      <c r="G258" s="17"/>
      <c r="H258" s="17"/>
      <c r="I258" s="17"/>
      <c r="J258" s="17"/>
      <c r="K258" s="18"/>
    </row>
    <row r="259" spans="1:11" x14ac:dyDescent="0.15">
      <c r="A259" s="90" t="s">
        <v>213</v>
      </c>
      <c r="B259" s="17"/>
      <c r="C259" s="17"/>
      <c r="D259" s="17"/>
      <c r="E259" s="17"/>
      <c r="F259" s="17"/>
      <c r="G259" s="17"/>
      <c r="H259" s="17"/>
      <c r="I259" s="17"/>
      <c r="J259" s="17"/>
      <c r="K259" s="18"/>
    </row>
    <row r="260" spans="1:11" ht="30" customHeight="1" x14ac:dyDescent="0.15">
      <c r="A260" s="295"/>
      <c r="B260" s="296"/>
      <c r="C260" s="17" t="s">
        <v>20</v>
      </c>
      <c r="D260" s="17"/>
      <c r="E260" s="17"/>
      <c r="F260" s="17"/>
      <c r="G260" s="17"/>
      <c r="H260" s="17"/>
      <c r="I260" s="17"/>
      <c r="J260" s="17"/>
      <c r="K260" s="18"/>
    </row>
    <row r="261" spans="1:11" x14ac:dyDescent="0.15">
      <c r="A261" s="16"/>
      <c r="B261" s="17"/>
      <c r="C261" s="17"/>
      <c r="D261" s="17"/>
      <c r="E261" s="17"/>
      <c r="F261" s="17"/>
      <c r="G261" s="17"/>
      <c r="H261" s="17"/>
      <c r="I261" s="17"/>
      <c r="J261" s="17"/>
      <c r="K261" s="18"/>
    </row>
    <row r="262" spans="1:11" x14ac:dyDescent="0.15">
      <c r="A262" s="16" t="s">
        <v>18</v>
      </c>
      <c r="B262" s="17"/>
      <c r="C262" s="17"/>
      <c r="D262" s="17"/>
      <c r="E262" s="17"/>
      <c r="F262" s="17"/>
      <c r="G262" s="17"/>
      <c r="H262" s="17"/>
      <c r="I262" s="17"/>
      <c r="J262" s="17"/>
      <c r="K262" s="18"/>
    </row>
    <row r="263" spans="1:11" ht="30" customHeight="1" x14ac:dyDescent="0.15">
      <c r="A263" s="86" t="s">
        <v>19</v>
      </c>
      <c r="B263" s="297">
        <f>基礎情報入力!N64</f>
        <v>0</v>
      </c>
      <c r="C263" s="298"/>
      <c r="D263" s="298"/>
      <c r="E263" s="298"/>
      <c r="F263" s="298"/>
      <c r="G263" s="298"/>
      <c r="H263" s="298"/>
      <c r="I263" s="298"/>
      <c r="J263" s="298"/>
      <c r="K263" s="299"/>
    </row>
    <row r="264" spans="1:11" ht="24.95" customHeight="1" x14ac:dyDescent="0.15">
      <c r="A264" s="203" t="s">
        <v>34</v>
      </c>
      <c r="B264" s="297">
        <f>基礎情報入力!N65</f>
        <v>0</v>
      </c>
      <c r="C264" s="298"/>
      <c r="D264" s="298"/>
      <c r="E264" s="298"/>
      <c r="F264" s="298"/>
      <c r="G264" s="298"/>
      <c r="H264" s="298"/>
      <c r="I264" s="298"/>
      <c r="J264" s="298"/>
      <c r="K264" s="299"/>
    </row>
    <row r="265" spans="1:11" ht="39.950000000000003" customHeight="1" x14ac:dyDescent="0.15">
      <c r="A265" s="300"/>
      <c r="B265" s="301" t="str">
        <f>CONCATENATE(基礎情報入力!N66,基礎情報入力!N67,基礎情報入力!N68)</f>
        <v/>
      </c>
      <c r="C265" s="302"/>
      <c r="D265" s="302"/>
      <c r="E265" s="302"/>
      <c r="F265" s="302"/>
      <c r="G265" s="302"/>
      <c r="H265" s="302"/>
      <c r="I265" s="302"/>
      <c r="J265" s="302"/>
      <c r="K265" s="303"/>
    </row>
    <row r="266" spans="1:11" ht="30" customHeight="1" x14ac:dyDescent="0.15">
      <c r="A266" s="86" t="s">
        <v>21</v>
      </c>
      <c r="B266" s="311" t="str">
        <f>B265</f>
        <v/>
      </c>
      <c r="C266" s="312"/>
      <c r="D266" s="312"/>
      <c r="E266" s="312"/>
      <c r="F266" s="312"/>
      <c r="G266" s="312"/>
      <c r="H266" s="312"/>
      <c r="I266" s="312"/>
      <c r="J266" s="312"/>
      <c r="K266" s="313"/>
    </row>
    <row r="267" spans="1:11" x14ac:dyDescent="0.15">
      <c r="A267" s="16" t="s">
        <v>22</v>
      </c>
      <c r="B267" s="17"/>
      <c r="C267" s="17"/>
      <c r="D267" s="17"/>
      <c r="E267" s="17"/>
      <c r="F267" s="17"/>
      <c r="G267" s="17"/>
      <c r="H267" s="17"/>
      <c r="I267" s="17"/>
      <c r="J267" s="17"/>
      <c r="K267" s="18"/>
    </row>
    <row r="268" spans="1:11" x14ac:dyDescent="0.15">
      <c r="A268" s="16"/>
      <c r="B268" s="17"/>
      <c r="C268" s="17"/>
      <c r="D268" s="17"/>
      <c r="E268" s="17"/>
      <c r="F268" s="17"/>
      <c r="G268" s="17"/>
      <c r="H268" s="17"/>
      <c r="I268" s="17"/>
      <c r="J268" s="17"/>
      <c r="K268" s="18"/>
    </row>
    <row r="269" spans="1:11" ht="39.950000000000003" customHeight="1" x14ac:dyDescent="0.15">
      <c r="A269" s="86" t="s">
        <v>23</v>
      </c>
      <c r="B269" s="314"/>
      <c r="C269" s="315"/>
      <c r="D269" s="315"/>
      <c r="E269" s="315"/>
      <c r="F269" s="315"/>
      <c r="G269" s="315"/>
      <c r="H269" s="315"/>
      <c r="I269" s="315"/>
      <c r="J269" s="315"/>
      <c r="K269" s="316"/>
    </row>
    <row r="270" spans="1:11" ht="30" customHeight="1" x14ac:dyDescent="0.15">
      <c r="A270" s="8" t="s">
        <v>24</v>
      </c>
      <c r="B270" s="317" t="s">
        <v>37</v>
      </c>
      <c r="C270" s="318"/>
      <c r="D270" s="318"/>
      <c r="E270" s="318"/>
      <c r="F270" s="87" t="s">
        <v>40</v>
      </c>
      <c r="G270" s="88"/>
      <c r="H270" s="87" t="s">
        <v>38</v>
      </c>
      <c r="I270" s="88"/>
      <c r="J270" s="10" t="s">
        <v>39</v>
      </c>
      <c r="K270" s="11"/>
    </row>
    <row r="271" spans="1:11" ht="30" customHeight="1" x14ac:dyDescent="0.15">
      <c r="A271" s="8" t="s">
        <v>25</v>
      </c>
      <c r="B271" s="319">
        <f>基礎情報入力!N69</f>
        <v>0</v>
      </c>
      <c r="C271" s="320"/>
      <c r="D271" s="9" t="s">
        <v>26</v>
      </c>
      <c r="E271" s="9"/>
      <c r="F271" s="9"/>
      <c r="G271" s="9"/>
      <c r="H271" s="9"/>
      <c r="I271" s="9"/>
      <c r="J271" s="9"/>
      <c r="K271" s="6"/>
    </row>
    <row r="272" spans="1:11" ht="30" customHeight="1" x14ac:dyDescent="0.15">
      <c r="A272" s="85" t="s">
        <v>35</v>
      </c>
      <c r="B272" s="290" t="s">
        <v>44</v>
      </c>
      <c r="C272" s="321"/>
      <c r="D272" s="9" t="s">
        <v>27</v>
      </c>
      <c r="E272" s="9"/>
      <c r="F272" s="9"/>
      <c r="G272" s="9"/>
      <c r="H272" s="9"/>
      <c r="I272" s="9"/>
      <c r="J272" s="9"/>
      <c r="K272" s="6"/>
    </row>
    <row r="273" spans="1:12" x14ac:dyDescent="0.15">
      <c r="A273" s="16"/>
      <c r="B273" s="17"/>
      <c r="C273" s="17"/>
      <c r="D273" s="17"/>
      <c r="E273" s="17"/>
      <c r="F273" s="17"/>
      <c r="G273" s="17"/>
      <c r="H273" s="17"/>
      <c r="I273" s="17"/>
      <c r="J273" s="17"/>
      <c r="K273" s="18"/>
    </row>
    <row r="274" spans="1:12" x14ac:dyDescent="0.15">
      <c r="A274" s="16" t="s">
        <v>28</v>
      </c>
      <c r="B274" s="17"/>
      <c r="C274" s="17"/>
      <c r="D274" s="17"/>
      <c r="E274" s="17"/>
      <c r="F274" s="17"/>
      <c r="G274" s="17"/>
      <c r="H274" s="17"/>
      <c r="I274" s="17"/>
      <c r="J274" s="17"/>
      <c r="K274" s="18"/>
    </row>
    <row r="275" spans="1:12" ht="20.100000000000001" customHeight="1" x14ac:dyDescent="0.15">
      <c r="A275" s="235" t="s">
        <v>29</v>
      </c>
      <c r="B275" s="235"/>
      <c r="C275" s="235"/>
      <c r="D275" s="235"/>
      <c r="E275" s="235" t="s">
        <v>42</v>
      </c>
      <c r="F275" s="235"/>
      <c r="G275" s="235"/>
      <c r="H275" s="235"/>
      <c r="I275" s="235" t="s">
        <v>43</v>
      </c>
      <c r="J275" s="235"/>
      <c r="K275" s="235"/>
    </row>
    <row r="276" spans="1:12" ht="30" customHeight="1" x14ac:dyDescent="0.15">
      <c r="A276" s="205" t="s">
        <v>162</v>
      </c>
      <c r="B276" s="304"/>
      <c r="C276" s="304"/>
      <c r="D276" s="305"/>
      <c r="E276" s="306">
        <f>'様式3-2-2（設計・要安全確認計画）'!D20</f>
        <v>0</v>
      </c>
      <c r="F276" s="307"/>
      <c r="G276" s="308"/>
      <c r="H276" s="12" t="s">
        <v>41</v>
      </c>
      <c r="I276" s="309"/>
      <c r="J276" s="309"/>
      <c r="K276" s="309"/>
    </row>
    <row r="277" spans="1:12" ht="30" hidden="1" customHeight="1" x14ac:dyDescent="0.15">
      <c r="A277" s="310"/>
      <c r="B277" s="310"/>
      <c r="C277" s="310"/>
      <c r="D277" s="310"/>
      <c r="E277" s="306"/>
      <c r="F277" s="307"/>
      <c r="G277" s="308"/>
      <c r="H277" s="12"/>
      <c r="I277" s="309"/>
      <c r="J277" s="309"/>
      <c r="K277" s="309"/>
    </row>
    <row r="278" spans="1:12" ht="30" hidden="1" customHeight="1" x14ac:dyDescent="0.15">
      <c r="A278" s="310"/>
      <c r="B278" s="310"/>
      <c r="C278" s="310"/>
      <c r="D278" s="310"/>
      <c r="E278" s="306"/>
      <c r="F278" s="307"/>
      <c r="G278" s="308"/>
      <c r="H278" s="12"/>
      <c r="I278" s="309"/>
      <c r="J278" s="309"/>
      <c r="K278" s="309"/>
    </row>
    <row r="279" spans="1:12" ht="30" customHeight="1" x14ac:dyDescent="0.15">
      <c r="A279" s="310" t="s">
        <v>163</v>
      </c>
      <c r="B279" s="310"/>
      <c r="C279" s="310"/>
      <c r="D279" s="310"/>
      <c r="E279" s="306">
        <f>'様式3-2-2（設計・要安全確認計画）'!V20</f>
        <v>0</v>
      </c>
      <c r="F279" s="307"/>
      <c r="G279" s="308"/>
      <c r="H279" s="12" t="s">
        <v>41</v>
      </c>
      <c r="I279" s="309"/>
      <c r="J279" s="309"/>
      <c r="K279" s="309"/>
    </row>
    <row r="280" spans="1:12" x14ac:dyDescent="0.15">
      <c r="A280" s="16" t="s">
        <v>33</v>
      </c>
      <c r="B280" s="17"/>
      <c r="C280" s="17"/>
      <c r="D280" s="17"/>
      <c r="E280" s="17"/>
      <c r="F280" s="17"/>
      <c r="G280" s="17"/>
      <c r="H280" s="17"/>
      <c r="I280" s="17"/>
      <c r="J280" s="17"/>
      <c r="K280" s="18"/>
    </row>
    <row r="281" spans="1:12" x14ac:dyDescent="0.15">
      <c r="A281" s="16"/>
      <c r="B281" s="17"/>
      <c r="C281" s="17"/>
      <c r="D281" s="17"/>
      <c r="E281" s="17"/>
      <c r="F281" s="17"/>
      <c r="G281" s="17"/>
      <c r="H281" s="17"/>
      <c r="I281" s="17"/>
      <c r="J281" s="17"/>
      <c r="K281" s="18"/>
    </row>
    <row r="282" spans="1:12" hidden="1" x14ac:dyDescent="0.15">
      <c r="A282" s="16"/>
      <c r="B282" s="17"/>
      <c r="C282" s="17"/>
      <c r="D282" s="17"/>
      <c r="E282" s="17"/>
      <c r="F282" s="17"/>
      <c r="G282" s="17"/>
      <c r="H282" s="17"/>
      <c r="I282" s="17"/>
      <c r="J282" s="17"/>
      <c r="K282" s="18"/>
    </row>
    <row r="283" spans="1:12" ht="20.100000000000001" hidden="1" customHeight="1" x14ac:dyDescent="0.15">
      <c r="A283" s="322"/>
      <c r="B283" s="323"/>
      <c r="C283" s="323"/>
      <c r="D283" s="323"/>
      <c r="E283" s="324"/>
      <c r="F283" s="324"/>
      <c r="G283" s="324"/>
      <c r="H283" s="324"/>
      <c r="I283" s="324"/>
      <c r="J283" s="324"/>
      <c r="K283" s="18"/>
    </row>
    <row r="284" spans="1:12" ht="20.100000000000001" hidden="1" customHeight="1" x14ac:dyDescent="0.15">
      <c r="A284" s="322"/>
      <c r="B284" s="323"/>
      <c r="C284" s="323"/>
      <c r="D284" s="323"/>
      <c r="E284" s="324"/>
      <c r="F284" s="324"/>
      <c r="G284" s="324"/>
      <c r="H284" s="324"/>
      <c r="I284" s="324"/>
      <c r="J284" s="324"/>
      <c r="K284" s="18"/>
    </row>
    <row r="285" spans="1:12" ht="39.950000000000003" hidden="1" customHeight="1" x14ac:dyDescent="0.15">
      <c r="A285" s="325"/>
      <c r="B285" s="326"/>
      <c r="C285" s="326"/>
      <c r="D285" s="326"/>
      <c r="E285" s="324"/>
      <c r="F285" s="324"/>
      <c r="G285" s="324"/>
      <c r="H285" s="324"/>
      <c r="I285" s="324"/>
      <c r="J285" s="324"/>
      <c r="K285" s="18"/>
    </row>
    <row r="286" spans="1:12" s="125" customFormat="1" x14ac:dyDescent="0.15">
      <c r="A286" s="90" t="s">
        <v>345</v>
      </c>
      <c r="B286" s="91"/>
      <c r="C286" s="91"/>
      <c r="D286" s="91"/>
      <c r="E286" s="91"/>
      <c r="F286" s="91"/>
      <c r="G286" s="91"/>
      <c r="H286" s="91"/>
      <c r="I286" s="91"/>
      <c r="J286" s="91"/>
      <c r="K286" s="126"/>
    </row>
    <row r="287" spans="1:12" s="125" customFormat="1" ht="30" customHeight="1" x14ac:dyDescent="0.15">
      <c r="A287" s="166" t="s">
        <v>346</v>
      </c>
      <c r="B287" s="245" t="s">
        <v>369</v>
      </c>
      <c r="C287" s="246"/>
      <c r="D287" s="247"/>
      <c r="E287" s="17" t="s">
        <v>54</v>
      </c>
      <c r="F287" s="91"/>
      <c r="G287" s="91"/>
      <c r="H287" s="91"/>
      <c r="I287" s="91"/>
      <c r="J287" s="91"/>
      <c r="K287" s="126"/>
      <c r="L287" s="169"/>
    </row>
    <row r="288" spans="1:12" s="125" customFormat="1" ht="30" customHeight="1" x14ac:dyDescent="0.15">
      <c r="A288" s="166" t="s">
        <v>347</v>
      </c>
      <c r="B288" s="248" t="s">
        <v>370</v>
      </c>
      <c r="C288" s="249"/>
      <c r="D288" s="91" t="s">
        <v>54</v>
      </c>
      <c r="E288" s="17"/>
      <c r="F288" s="91"/>
      <c r="G288" s="91"/>
      <c r="H288" s="91"/>
      <c r="I288" s="91"/>
      <c r="J288" s="91"/>
      <c r="K288" s="126"/>
    </row>
    <row r="289" spans="1:11" x14ac:dyDescent="0.15">
      <c r="A289" s="20"/>
      <c r="B289" s="21"/>
      <c r="C289" s="21"/>
      <c r="D289" s="21"/>
      <c r="E289" s="21"/>
      <c r="F289" s="21"/>
      <c r="G289" s="21"/>
      <c r="H289" s="21"/>
      <c r="I289" s="21"/>
      <c r="J289" s="21"/>
      <c r="K289" s="22"/>
    </row>
    <row r="291" spans="1:11" x14ac:dyDescent="0.15">
      <c r="A291" s="13" t="s">
        <v>124</v>
      </c>
      <c r="B291" s="14"/>
      <c r="C291" s="14"/>
      <c r="D291" s="14"/>
      <c r="E291" s="14"/>
      <c r="F291" s="14"/>
      <c r="G291" s="14"/>
      <c r="H291" s="14"/>
      <c r="I291" s="14"/>
      <c r="J291" s="14"/>
      <c r="K291" s="15"/>
    </row>
    <row r="292" spans="1:11" x14ac:dyDescent="0.15">
      <c r="A292" s="16"/>
      <c r="B292" s="17"/>
      <c r="C292" s="17"/>
      <c r="D292" s="17"/>
      <c r="E292" s="17"/>
      <c r="F292" s="17"/>
      <c r="G292" s="17"/>
      <c r="H292" s="17"/>
      <c r="I292" s="17"/>
      <c r="J292" s="17"/>
      <c r="K292" s="18"/>
    </row>
    <row r="293" spans="1:11" x14ac:dyDescent="0.15">
      <c r="A293" s="16"/>
      <c r="B293" s="17"/>
      <c r="C293" s="17"/>
      <c r="D293" s="17"/>
      <c r="E293" s="17"/>
      <c r="F293" s="17"/>
      <c r="G293" s="17"/>
      <c r="H293" s="17"/>
      <c r="I293" s="17"/>
      <c r="J293" s="17"/>
      <c r="K293" s="18"/>
    </row>
    <row r="294" spans="1:11" x14ac:dyDescent="0.15">
      <c r="A294" s="16"/>
      <c r="B294" s="17"/>
      <c r="C294" s="17"/>
      <c r="D294" s="17"/>
      <c r="E294" s="17"/>
      <c r="F294" s="17"/>
      <c r="G294" s="17"/>
      <c r="H294" s="17"/>
      <c r="I294" s="17"/>
      <c r="J294" s="17"/>
      <c r="K294" s="18"/>
    </row>
    <row r="295" spans="1:11" ht="18.75" x14ac:dyDescent="0.15">
      <c r="A295" s="292" t="s">
        <v>16</v>
      </c>
      <c r="B295" s="293"/>
      <c r="C295" s="293"/>
      <c r="D295" s="293"/>
      <c r="E295" s="293"/>
      <c r="F295" s="293"/>
      <c r="G295" s="293"/>
      <c r="H295" s="293"/>
      <c r="I295" s="293"/>
      <c r="J295" s="293"/>
      <c r="K295" s="294"/>
    </row>
    <row r="296" spans="1:11" ht="18.75" x14ac:dyDescent="0.15">
      <c r="A296" s="19"/>
      <c r="B296" s="17"/>
      <c r="C296" s="17"/>
      <c r="D296" s="17"/>
      <c r="E296" s="17"/>
      <c r="F296" s="17"/>
      <c r="G296" s="17"/>
      <c r="H296" s="17"/>
      <c r="I296" s="17"/>
      <c r="J296" s="17"/>
      <c r="K296" s="18"/>
    </row>
    <row r="297" spans="1:11" x14ac:dyDescent="0.15">
      <c r="A297" s="16"/>
      <c r="B297" s="17"/>
      <c r="C297" s="17"/>
      <c r="D297" s="17"/>
      <c r="E297" s="17"/>
      <c r="F297" s="17"/>
      <c r="G297" s="17"/>
      <c r="H297" s="17"/>
      <c r="I297" s="17"/>
      <c r="J297" s="17"/>
      <c r="K297" s="18"/>
    </row>
    <row r="298" spans="1:11" x14ac:dyDescent="0.15">
      <c r="A298" s="16" t="s">
        <v>36</v>
      </c>
      <c r="B298" s="17"/>
      <c r="C298" s="17"/>
      <c r="D298" s="17"/>
      <c r="E298" s="17"/>
      <c r="F298" s="17"/>
      <c r="G298" s="17"/>
      <c r="H298" s="17"/>
      <c r="I298" s="17"/>
      <c r="J298" s="17"/>
      <c r="K298" s="18"/>
    </row>
    <row r="299" spans="1:11" ht="30" customHeight="1" x14ac:dyDescent="0.15">
      <c r="A299" s="85" t="s">
        <v>17</v>
      </c>
      <c r="B299" s="196" t="str">
        <f>CONCATENATE(基礎情報入力!D4,"　　",基礎情報入力!D5)</f>
        <v>　　</v>
      </c>
      <c r="C299" s="197"/>
      <c r="D299" s="197"/>
      <c r="E299" s="197"/>
      <c r="F299" s="197"/>
      <c r="G299" s="197"/>
      <c r="H299" s="197"/>
      <c r="I299" s="197"/>
      <c r="J299" s="197"/>
      <c r="K299" s="234"/>
    </row>
    <row r="300" spans="1:11" x14ac:dyDescent="0.15">
      <c r="A300" s="16"/>
      <c r="B300" s="17"/>
      <c r="C300" s="17"/>
      <c r="D300" s="17"/>
      <c r="E300" s="17"/>
      <c r="F300" s="17"/>
      <c r="G300" s="17"/>
      <c r="H300" s="17"/>
      <c r="I300" s="17"/>
      <c r="J300" s="17"/>
      <c r="K300" s="18"/>
    </row>
    <row r="301" spans="1:11" x14ac:dyDescent="0.15">
      <c r="A301" s="90" t="s">
        <v>213</v>
      </c>
      <c r="B301" s="17"/>
      <c r="C301" s="17"/>
      <c r="D301" s="17"/>
      <c r="E301" s="17"/>
      <c r="F301" s="17"/>
      <c r="G301" s="17"/>
      <c r="H301" s="17"/>
      <c r="I301" s="17"/>
      <c r="J301" s="17"/>
      <c r="K301" s="18"/>
    </row>
    <row r="302" spans="1:11" ht="30" customHeight="1" x14ac:dyDescent="0.15">
      <c r="A302" s="295"/>
      <c r="B302" s="296"/>
      <c r="C302" s="17" t="s">
        <v>20</v>
      </c>
      <c r="D302" s="17"/>
      <c r="E302" s="17"/>
      <c r="F302" s="17"/>
      <c r="G302" s="17"/>
      <c r="H302" s="17"/>
      <c r="I302" s="17"/>
      <c r="J302" s="17"/>
      <c r="K302" s="18"/>
    </row>
    <row r="303" spans="1:11" x14ac:dyDescent="0.15">
      <c r="A303" s="16"/>
      <c r="B303" s="17"/>
      <c r="C303" s="17"/>
      <c r="D303" s="17"/>
      <c r="E303" s="17"/>
      <c r="F303" s="17"/>
      <c r="G303" s="17"/>
      <c r="H303" s="17"/>
      <c r="I303" s="17"/>
      <c r="J303" s="17"/>
      <c r="K303" s="18"/>
    </row>
    <row r="304" spans="1:11" x14ac:dyDescent="0.15">
      <c r="A304" s="16" t="s">
        <v>18</v>
      </c>
      <c r="B304" s="17"/>
      <c r="C304" s="17"/>
      <c r="D304" s="17"/>
      <c r="E304" s="17"/>
      <c r="F304" s="17"/>
      <c r="G304" s="17"/>
      <c r="H304" s="17"/>
      <c r="I304" s="17"/>
      <c r="J304" s="17"/>
      <c r="K304" s="18"/>
    </row>
    <row r="305" spans="1:11" ht="30" customHeight="1" x14ac:dyDescent="0.15">
      <c r="A305" s="86" t="s">
        <v>19</v>
      </c>
      <c r="B305" s="297">
        <f>基礎情報入力!N73</f>
        <v>0</v>
      </c>
      <c r="C305" s="298"/>
      <c r="D305" s="298"/>
      <c r="E305" s="298"/>
      <c r="F305" s="298"/>
      <c r="G305" s="298"/>
      <c r="H305" s="298"/>
      <c r="I305" s="298"/>
      <c r="J305" s="298"/>
      <c r="K305" s="299"/>
    </row>
    <row r="306" spans="1:11" ht="24.95" customHeight="1" x14ac:dyDescent="0.15">
      <c r="A306" s="203" t="s">
        <v>34</v>
      </c>
      <c r="B306" s="297">
        <f>基礎情報入力!N74</f>
        <v>0</v>
      </c>
      <c r="C306" s="298"/>
      <c r="D306" s="298"/>
      <c r="E306" s="298"/>
      <c r="F306" s="298"/>
      <c r="G306" s="298"/>
      <c r="H306" s="298"/>
      <c r="I306" s="298"/>
      <c r="J306" s="298"/>
      <c r="K306" s="299"/>
    </row>
    <row r="307" spans="1:11" ht="39.950000000000003" customHeight="1" x14ac:dyDescent="0.15">
      <c r="A307" s="300"/>
      <c r="B307" s="301" t="str">
        <f>CONCATENATE(基礎情報入力!N75,基礎情報入力!N76,基礎情報入力!N77)</f>
        <v/>
      </c>
      <c r="C307" s="302"/>
      <c r="D307" s="302"/>
      <c r="E307" s="302"/>
      <c r="F307" s="302"/>
      <c r="G307" s="302"/>
      <c r="H307" s="302"/>
      <c r="I307" s="302"/>
      <c r="J307" s="302"/>
      <c r="K307" s="303"/>
    </row>
    <row r="308" spans="1:11" ht="30" customHeight="1" x14ac:dyDescent="0.15">
      <c r="A308" s="86" t="s">
        <v>21</v>
      </c>
      <c r="B308" s="311" t="str">
        <f>B307</f>
        <v/>
      </c>
      <c r="C308" s="312"/>
      <c r="D308" s="312"/>
      <c r="E308" s="312"/>
      <c r="F308" s="312"/>
      <c r="G308" s="312"/>
      <c r="H308" s="312"/>
      <c r="I308" s="312"/>
      <c r="J308" s="312"/>
      <c r="K308" s="313"/>
    </row>
    <row r="309" spans="1:11" x14ac:dyDescent="0.15">
      <c r="A309" s="16" t="s">
        <v>22</v>
      </c>
      <c r="B309" s="17"/>
      <c r="C309" s="17"/>
      <c r="D309" s="17"/>
      <c r="E309" s="17"/>
      <c r="F309" s="17"/>
      <c r="G309" s="17"/>
      <c r="H309" s="17"/>
      <c r="I309" s="17"/>
      <c r="J309" s="17"/>
      <c r="K309" s="18"/>
    </row>
    <row r="310" spans="1:11" x14ac:dyDescent="0.15">
      <c r="A310" s="16"/>
      <c r="B310" s="17"/>
      <c r="C310" s="17"/>
      <c r="D310" s="17"/>
      <c r="E310" s="17"/>
      <c r="F310" s="17"/>
      <c r="G310" s="17"/>
      <c r="H310" s="17"/>
      <c r="I310" s="17"/>
      <c r="J310" s="17"/>
      <c r="K310" s="18"/>
    </row>
    <row r="311" spans="1:11" ht="39.950000000000003" customHeight="1" x14ac:dyDescent="0.15">
      <c r="A311" s="86" t="s">
        <v>23</v>
      </c>
      <c r="B311" s="314"/>
      <c r="C311" s="315"/>
      <c r="D311" s="315"/>
      <c r="E311" s="315"/>
      <c r="F311" s="315"/>
      <c r="G311" s="315"/>
      <c r="H311" s="315"/>
      <c r="I311" s="315"/>
      <c r="J311" s="315"/>
      <c r="K311" s="316"/>
    </row>
    <row r="312" spans="1:11" ht="30" customHeight="1" x14ac:dyDescent="0.15">
      <c r="A312" s="8" t="s">
        <v>24</v>
      </c>
      <c r="B312" s="317" t="s">
        <v>37</v>
      </c>
      <c r="C312" s="318"/>
      <c r="D312" s="318"/>
      <c r="E312" s="318"/>
      <c r="F312" s="87" t="s">
        <v>40</v>
      </c>
      <c r="G312" s="88"/>
      <c r="H312" s="87" t="s">
        <v>38</v>
      </c>
      <c r="I312" s="88"/>
      <c r="J312" s="10" t="s">
        <v>39</v>
      </c>
      <c r="K312" s="11"/>
    </row>
    <row r="313" spans="1:11" ht="30" customHeight="1" x14ac:dyDescent="0.15">
      <c r="A313" s="8" t="s">
        <v>25</v>
      </c>
      <c r="B313" s="319">
        <f>基礎情報入力!N78</f>
        <v>0</v>
      </c>
      <c r="C313" s="320"/>
      <c r="D313" s="9" t="s">
        <v>26</v>
      </c>
      <c r="E313" s="9"/>
      <c r="F313" s="9"/>
      <c r="G313" s="9"/>
      <c r="H313" s="9"/>
      <c r="I313" s="9"/>
      <c r="J313" s="9"/>
      <c r="K313" s="6"/>
    </row>
    <row r="314" spans="1:11" ht="30" customHeight="1" x14ac:dyDescent="0.15">
      <c r="A314" s="85" t="s">
        <v>35</v>
      </c>
      <c r="B314" s="290" t="s">
        <v>44</v>
      </c>
      <c r="C314" s="321"/>
      <c r="D314" s="9" t="s">
        <v>27</v>
      </c>
      <c r="E314" s="9"/>
      <c r="F314" s="9"/>
      <c r="G314" s="9"/>
      <c r="H314" s="9"/>
      <c r="I314" s="9"/>
      <c r="J314" s="9"/>
      <c r="K314" s="6"/>
    </row>
    <row r="315" spans="1:11" x14ac:dyDescent="0.15">
      <c r="A315" s="16"/>
      <c r="B315" s="17"/>
      <c r="C315" s="17"/>
      <c r="D315" s="17"/>
      <c r="E315" s="17"/>
      <c r="F315" s="17"/>
      <c r="G315" s="17"/>
      <c r="H315" s="17"/>
      <c r="I315" s="17"/>
      <c r="J315" s="17"/>
      <c r="K315" s="18"/>
    </row>
    <row r="316" spans="1:11" x14ac:dyDescent="0.15">
      <c r="A316" s="16" t="s">
        <v>28</v>
      </c>
      <c r="B316" s="17"/>
      <c r="C316" s="17"/>
      <c r="D316" s="17"/>
      <c r="E316" s="17"/>
      <c r="F316" s="17"/>
      <c r="G316" s="17"/>
      <c r="H316" s="17"/>
      <c r="I316" s="17"/>
      <c r="J316" s="17"/>
      <c r="K316" s="18"/>
    </row>
    <row r="317" spans="1:11" ht="20.100000000000001" customHeight="1" x14ac:dyDescent="0.15">
      <c r="A317" s="235" t="s">
        <v>29</v>
      </c>
      <c r="B317" s="235"/>
      <c r="C317" s="235"/>
      <c r="D317" s="235"/>
      <c r="E317" s="235" t="s">
        <v>42</v>
      </c>
      <c r="F317" s="235"/>
      <c r="G317" s="235"/>
      <c r="H317" s="235"/>
      <c r="I317" s="235" t="s">
        <v>43</v>
      </c>
      <c r="J317" s="235"/>
      <c r="K317" s="235"/>
    </row>
    <row r="318" spans="1:11" ht="30" customHeight="1" x14ac:dyDescent="0.15">
      <c r="A318" s="205" t="s">
        <v>162</v>
      </c>
      <c r="B318" s="304"/>
      <c r="C318" s="304"/>
      <c r="D318" s="305"/>
      <c r="E318" s="306">
        <f>'様式3-2-2（設計・要安全確認計画）'!D22</f>
        <v>0</v>
      </c>
      <c r="F318" s="307"/>
      <c r="G318" s="308"/>
      <c r="H318" s="12" t="s">
        <v>41</v>
      </c>
      <c r="I318" s="309"/>
      <c r="J318" s="309"/>
      <c r="K318" s="309"/>
    </row>
    <row r="319" spans="1:11" ht="30" hidden="1" customHeight="1" x14ac:dyDescent="0.15">
      <c r="A319" s="310"/>
      <c r="B319" s="310"/>
      <c r="C319" s="310"/>
      <c r="D319" s="310"/>
      <c r="E319" s="306"/>
      <c r="F319" s="307"/>
      <c r="G319" s="308"/>
      <c r="H319" s="12"/>
      <c r="I319" s="309"/>
      <c r="J319" s="309"/>
      <c r="K319" s="309"/>
    </row>
    <row r="320" spans="1:11" ht="30" hidden="1" customHeight="1" x14ac:dyDescent="0.15">
      <c r="A320" s="310"/>
      <c r="B320" s="310"/>
      <c r="C320" s="310"/>
      <c r="D320" s="310"/>
      <c r="E320" s="306"/>
      <c r="F320" s="307"/>
      <c r="G320" s="308"/>
      <c r="H320" s="12"/>
      <c r="I320" s="309"/>
      <c r="J320" s="309"/>
      <c r="K320" s="309"/>
    </row>
    <row r="321" spans="1:12" ht="30" customHeight="1" x14ac:dyDescent="0.15">
      <c r="A321" s="310" t="s">
        <v>163</v>
      </c>
      <c r="B321" s="310"/>
      <c r="C321" s="310"/>
      <c r="D321" s="310"/>
      <c r="E321" s="306">
        <f>'様式3-2-2（設計・要安全確認計画）'!V22</f>
        <v>0</v>
      </c>
      <c r="F321" s="307"/>
      <c r="G321" s="308"/>
      <c r="H321" s="12" t="s">
        <v>41</v>
      </c>
      <c r="I321" s="309"/>
      <c r="J321" s="309"/>
      <c r="K321" s="309"/>
    </row>
    <row r="322" spans="1:12" x14ac:dyDescent="0.15">
      <c r="A322" s="16" t="s">
        <v>33</v>
      </c>
      <c r="B322" s="17"/>
      <c r="C322" s="17"/>
      <c r="D322" s="17"/>
      <c r="E322" s="17"/>
      <c r="F322" s="17"/>
      <c r="G322" s="17"/>
      <c r="H322" s="17"/>
      <c r="I322" s="17"/>
      <c r="J322" s="17"/>
      <c r="K322" s="18"/>
    </row>
    <row r="323" spans="1:12" x14ac:dyDescent="0.15">
      <c r="A323" s="16"/>
      <c r="B323" s="17"/>
      <c r="C323" s="17"/>
      <c r="D323" s="17"/>
      <c r="E323" s="17"/>
      <c r="F323" s="17"/>
      <c r="G323" s="17"/>
      <c r="H323" s="17"/>
      <c r="I323" s="17"/>
      <c r="J323" s="17"/>
      <c r="K323" s="18"/>
    </row>
    <row r="324" spans="1:12" hidden="1" x14ac:dyDescent="0.15">
      <c r="A324" s="16"/>
      <c r="B324" s="17"/>
      <c r="C324" s="17"/>
      <c r="D324" s="17"/>
      <c r="E324" s="17"/>
      <c r="F324" s="17"/>
      <c r="G324" s="17"/>
      <c r="H324" s="17"/>
      <c r="I324" s="17"/>
      <c r="J324" s="17"/>
      <c r="K324" s="18"/>
    </row>
    <row r="325" spans="1:12" ht="20.100000000000001" hidden="1" customHeight="1" x14ac:dyDescent="0.15">
      <c r="A325" s="322"/>
      <c r="B325" s="323"/>
      <c r="C325" s="323"/>
      <c r="D325" s="323"/>
      <c r="E325" s="324"/>
      <c r="F325" s="324"/>
      <c r="G325" s="324"/>
      <c r="H325" s="324"/>
      <c r="I325" s="324"/>
      <c r="J325" s="324"/>
      <c r="K325" s="18"/>
    </row>
    <row r="326" spans="1:12" ht="20.100000000000001" hidden="1" customHeight="1" x14ac:dyDescent="0.15">
      <c r="A326" s="322"/>
      <c r="B326" s="323"/>
      <c r="C326" s="323"/>
      <c r="D326" s="323"/>
      <c r="E326" s="324"/>
      <c r="F326" s="324"/>
      <c r="G326" s="324"/>
      <c r="H326" s="324"/>
      <c r="I326" s="324"/>
      <c r="J326" s="324"/>
      <c r="K326" s="18"/>
    </row>
    <row r="327" spans="1:12" ht="39.950000000000003" hidden="1" customHeight="1" x14ac:dyDescent="0.15">
      <c r="A327" s="325"/>
      <c r="B327" s="326"/>
      <c r="C327" s="326"/>
      <c r="D327" s="326"/>
      <c r="E327" s="324"/>
      <c r="F327" s="324"/>
      <c r="G327" s="324"/>
      <c r="H327" s="324"/>
      <c r="I327" s="324"/>
      <c r="J327" s="324"/>
      <c r="K327" s="18"/>
    </row>
    <row r="328" spans="1:12" s="125" customFormat="1" x14ac:dyDescent="0.15">
      <c r="A328" s="90" t="s">
        <v>345</v>
      </c>
      <c r="B328" s="91"/>
      <c r="C328" s="91"/>
      <c r="D328" s="91"/>
      <c r="E328" s="91"/>
      <c r="F328" s="91"/>
      <c r="G328" s="91"/>
      <c r="H328" s="91"/>
      <c r="I328" s="91"/>
      <c r="J328" s="91"/>
      <c r="K328" s="126"/>
    </row>
    <row r="329" spans="1:12" s="125" customFormat="1" ht="30" customHeight="1" x14ac:dyDescent="0.15">
      <c r="A329" s="166" t="s">
        <v>346</v>
      </c>
      <c r="B329" s="245" t="s">
        <v>369</v>
      </c>
      <c r="C329" s="246"/>
      <c r="D329" s="247"/>
      <c r="E329" s="17" t="s">
        <v>54</v>
      </c>
      <c r="F329" s="91"/>
      <c r="G329" s="91"/>
      <c r="H329" s="91"/>
      <c r="I329" s="91"/>
      <c r="J329" s="91"/>
      <c r="K329" s="126"/>
      <c r="L329" s="169"/>
    </row>
    <row r="330" spans="1:12" s="125" customFormat="1" ht="30" customHeight="1" x14ac:dyDescent="0.15">
      <c r="A330" s="166" t="s">
        <v>347</v>
      </c>
      <c r="B330" s="248" t="s">
        <v>370</v>
      </c>
      <c r="C330" s="249"/>
      <c r="D330" s="91" t="s">
        <v>54</v>
      </c>
      <c r="E330" s="17"/>
      <c r="F330" s="91"/>
      <c r="G330" s="91"/>
      <c r="H330" s="91"/>
      <c r="I330" s="91"/>
      <c r="J330" s="91"/>
      <c r="K330" s="126"/>
    </row>
    <row r="331" spans="1:12" x14ac:dyDescent="0.15">
      <c r="A331" s="20"/>
      <c r="B331" s="21"/>
      <c r="C331" s="21"/>
      <c r="D331" s="21"/>
      <c r="E331" s="21"/>
      <c r="F331" s="21"/>
      <c r="G331" s="21"/>
      <c r="H331" s="21"/>
      <c r="I331" s="21"/>
      <c r="J331" s="21"/>
      <c r="K331" s="22"/>
    </row>
    <row r="333" spans="1:12" x14ac:dyDescent="0.15">
      <c r="A333" s="13" t="s">
        <v>124</v>
      </c>
      <c r="B333" s="14"/>
      <c r="C333" s="14"/>
      <c r="D333" s="14"/>
      <c r="E333" s="14"/>
      <c r="F333" s="14"/>
      <c r="G333" s="14"/>
      <c r="H333" s="14"/>
      <c r="I333" s="14"/>
      <c r="J333" s="14"/>
      <c r="K333" s="15"/>
    </row>
    <row r="334" spans="1:12" x14ac:dyDescent="0.15">
      <c r="A334" s="16"/>
      <c r="B334" s="17"/>
      <c r="C334" s="17"/>
      <c r="D334" s="17"/>
      <c r="E334" s="17"/>
      <c r="F334" s="17"/>
      <c r="G334" s="17"/>
      <c r="H334" s="17"/>
      <c r="I334" s="17"/>
      <c r="J334" s="17"/>
      <c r="K334" s="18"/>
    </row>
    <row r="335" spans="1:12" x14ac:dyDescent="0.15">
      <c r="A335" s="16"/>
      <c r="B335" s="17"/>
      <c r="C335" s="17"/>
      <c r="D335" s="17"/>
      <c r="E335" s="17"/>
      <c r="F335" s="17"/>
      <c r="G335" s="17"/>
      <c r="H335" s="17"/>
      <c r="I335" s="17"/>
      <c r="J335" s="17"/>
      <c r="K335" s="18"/>
    </row>
    <row r="336" spans="1:12" x14ac:dyDescent="0.15">
      <c r="A336" s="16"/>
      <c r="B336" s="17"/>
      <c r="C336" s="17"/>
      <c r="D336" s="17"/>
      <c r="E336" s="17"/>
      <c r="F336" s="17"/>
      <c r="G336" s="17"/>
      <c r="H336" s="17"/>
      <c r="I336" s="17"/>
      <c r="J336" s="17"/>
      <c r="K336" s="18"/>
    </row>
    <row r="337" spans="1:11" ht="18.75" x14ac:dyDescent="0.15">
      <c r="A337" s="292" t="s">
        <v>16</v>
      </c>
      <c r="B337" s="293"/>
      <c r="C337" s="293"/>
      <c r="D337" s="293"/>
      <c r="E337" s="293"/>
      <c r="F337" s="293"/>
      <c r="G337" s="293"/>
      <c r="H337" s="293"/>
      <c r="I337" s="293"/>
      <c r="J337" s="293"/>
      <c r="K337" s="294"/>
    </row>
    <row r="338" spans="1:11" ht="18.75" x14ac:dyDescent="0.15">
      <c r="A338" s="19"/>
      <c r="B338" s="17"/>
      <c r="C338" s="17"/>
      <c r="D338" s="17"/>
      <c r="E338" s="17"/>
      <c r="F338" s="17"/>
      <c r="G338" s="17"/>
      <c r="H338" s="17"/>
      <c r="I338" s="17"/>
      <c r="J338" s="17"/>
      <c r="K338" s="18"/>
    </row>
    <row r="339" spans="1:11" x14ac:dyDescent="0.15">
      <c r="A339" s="16"/>
      <c r="B339" s="17"/>
      <c r="C339" s="17"/>
      <c r="D339" s="17"/>
      <c r="E339" s="17"/>
      <c r="F339" s="17"/>
      <c r="G339" s="17"/>
      <c r="H339" s="17"/>
      <c r="I339" s="17"/>
      <c r="J339" s="17"/>
      <c r="K339" s="18"/>
    </row>
    <row r="340" spans="1:11" x14ac:dyDescent="0.15">
      <c r="A340" s="16" t="s">
        <v>36</v>
      </c>
      <c r="B340" s="17"/>
      <c r="C340" s="17"/>
      <c r="D340" s="17"/>
      <c r="E340" s="17"/>
      <c r="F340" s="17"/>
      <c r="G340" s="17"/>
      <c r="H340" s="17"/>
      <c r="I340" s="17"/>
      <c r="J340" s="17"/>
      <c r="K340" s="18"/>
    </row>
    <row r="341" spans="1:11" ht="30" customHeight="1" x14ac:dyDescent="0.15">
      <c r="A341" s="85" t="s">
        <v>17</v>
      </c>
      <c r="B341" s="196" t="str">
        <f>CONCATENATE(基礎情報入力!D4,"　　",基礎情報入力!D5)</f>
        <v>　　</v>
      </c>
      <c r="C341" s="197"/>
      <c r="D341" s="197"/>
      <c r="E341" s="197"/>
      <c r="F341" s="197"/>
      <c r="G341" s="197"/>
      <c r="H341" s="197"/>
      <c r="I341" s="197"/>
      <c r="J341" s="197"/>
      <c r="K341" s="234"/>
    </row>
    <row r="342" spans="1:11" x14ac:dyDescent="0.15">
      <c r="A342" s="16"/>
      <c r="B342" s="17"/>
      <c r="C342" s="17"/>
      <c r="D342" s="17"/>
      <c r="E342" s="17"/>
      <c r="F342" s="17"/>
      <c r="G342" s="17"/>
      <c r="H342" s="17"/>
      <c r="I342" s="17"/>
      <c r="J342" s="17"/>
      <c r="K342" s="18"/>
    </row>
    <row r="343" spans="1:11" x14ac:dyDescent="0.15">
      <c r="A343" s="90" t="s">
        <v>213</v>
      </c>
      <c r="B343" s="17"/>
      <c r="C343" s="17"/>
      <c r="D343" s="17"/>
      <c r="E343" s="17"/>
      <c r="F343" s="17"/>
      <c r="G343" s="17"/>
      <c r="H343" s="17"/>
      <c r="I343" s="17"/>
      <c r="J343" s="17"/>
      <c r="K343" s="18"/>
    </row>
    <row r="344" spans="1:11" ht="30" customHeight="1" x14ac:dyDescent="0.15">
      <c r="A344" s="295"/>
      <c r="B344" s="296"/>
      <c r="C344" s="17" t="s">
        <v>20</v>
      </c>
      <c r="D344" s="17"/>
      <c r="E344" s="17"/>
      <c r="F344" s="17"/>
      <c r="G344" s="17"/>
      <c r="H344" s="17"/>
      <c r="I344" s="17"/>
      <c r="J344" s="17"/>
      <c r="K344" s="18"/>
    </row>
    <row r="345" spans="1:11" x14ac:dyDescent="0.15">
      <c r="A345" s="16"/>
      <c r="B345" s="17"/>
      <c r="C345" s="17"/>
      <c r="D345" s="17"/>
      <c r="E345" s="17"/>
      <c r="F345" s="17"/>
      <c r="G345" s="17"/>
      <c r="H345" s="17"/>
      <c r="I345" s="17"/>
      <c r="J345" s="17"/>
      <c r="K345" s="18"/>
    </row>
    <row r="346" spans="1:11" x14ac:dyDescent="0.15">
      <c r="A346" s="16" t="s">
        <v>18</v>
      </c>
      <c r="B346" s="17"/>
      <c r="C346" s="17"/>
      <c r="D346" s="17"/>
      <c r="E346" s="17"/>
      <c r="F346" s="17"/>
      <c r="G346" s="17"/>
      <c r="H346" s="17"/>
      <c r="I346" s="17"/>
      <c r="J346" s="17"/>
      <c r="K346" s="18"/>
    </row>
    <row r="347" spans="1:11" ht="30" customHeight="1" x14ac:dyDescent="0.15">
      <c r="A347" s="86" t="s">
        <v>19</v>
      </c>
      <c r="B347" s="297">
        <f>基礎情報入力!N82</f>
        <v>0</v>
      </c>
      <c r="C347" s="298"/>
      <c r="D347" s="298"/>
      <c r="E347" s="298"/>
      <c r="F347" s="298"/>
      <c r="G347" s="298"/>
      <c r="H347" s="298"/>
      <c r="I347" s="298"/>
      <c r="J347" s="298"/>
      <c r="K347" s="299"/>
    </row>
    <row r="348" spans="1:11" ht="24.95" customHeight="1" x14ac:dyDescent="0.15">
      <c r="A348" s="203" t="s">
        <v>34</v>
      </c>
      <c r="B348" s="297">
        <f>基礎情報入力!N83</f>
        <v>0</v>
      </c>
      <c r="C348" s="298"/>
      <c r="D348" s="298"/>
      <c r="E348" s="298"/>
      <c r="F348" s="298"/>
      <c r="G348" s="298"/>
      <c r="H348" s="298"/>
      <c r="I348" s="298"/>
      <c r="J348" s="298"/>
      <c r="K348" s="299"/>
    </row>
    <row r="349" spans="1:11" ht="39.950000000000003" customHeight="1" x14ac:dyDescent="0.15">
      <c r="A349" s="300"/>
      <c r="B349" s="301" t="str">
        <f>CONCATENATE(基礎情報入力!N84,基礎情報入力!N85,基礎情報入力!N86)</f>
        <v/>
      </c>
      <c r="C349" s="302"/>
      <c r="D349" s="302"/>
      <c r="E349" s="302"/>
      <c r="F349" s="302"/>
      <c r="G349" s="302"/>
      <c r="H349" s="302"/>
      <c r="I349" s="302"/>
      <c r="J349" s="302"/>
      <c r="K349" s="303"/>
    </row>
    <row r="350" spans="1:11" ht="30" customHeight="1" x14ac:dyDescent="0.15">
      <c r="A350" s="86" t="s">
        <v>21</v>
      </c>
      <c r="B350" s="311" t="str">
        <f>B349</f>
        <v/>
      </c>
      <c r="C350" s="312"/>
      <c r="D350" s="312"/>
      <c r="E350" s="312"/>
      <c r="F350" s="312"/>
      <c r="G350" s="312"/>
      <c r="H350" s="312"/>
      <c r="I350" s="312"/>
      <c r="J350" s="312"/>
      <c r="K350" s="313"/>
    </row>
    <row r="351" spans="1:11" x14ac:dyDescent="0.15">
      <c r="A351" s="16" t="s">
        <v>22</v>
      </c>
      <c r="B351" s="17"/>
      <c r="C351" s="17"/>
      <c r="D351" s="17"/>
      <c r="E351" s="17"/>
      <c r="F351" s="17"/>
      <c r="G351" s="17"/>
      <c r="H351" s="17"/>
      <c r="I351" s="17"/>
      <c r="J351" s="17"/>
      <c r="K351" s="18"/>
    </row>
    <row r="352" spans="1:11" x14ac:dyDescent="0.15">
      <c r="A352" s="16"/>
      <c r="B352" s="17"/>
      <c r="C352" s="17"/>
      <c r="D352" s="17"/>
      <c r="E352" s="17"/>
      <c r="F352" s="17"/>
      <c r="G352" s="17"/>
      <c r="H352" s="17"/>
      <c r="I352" s="17"/>
      <c r="J352" s="17"/>
      <c r="K352" s="18"/>
    </row>
    <row r="353" spans="1:11" ht="39.950000000000003" customHeight="1" x14ac:dyDescent="0.15">
      <c r="A353" s="86" t="s">
        <v>23</v>
      </c>
      <c r="B353" s="314"/>
      <c r="C353" s="315"/>
      <c r="D353" s="315"/>
      <c r="E353" s="315"/>
      <c r="F353" s="315"/>
      <c r="G353" s="315"/>
      <c r="H353" s="315"/>
      <c r="I353" s="315"/>
      <c r="J353" s="315"/>
      <c r="K353" s="316"/>
    </row>
    <row r="354" spans="1:11" ht="30" customHeight="1" x14ac:dyDescent="0.15">
      <c r="A354" s="8" t="s">
        <v>24</v>
      </c>
      <c r="B354" s="317" t="s">
        <v>37</v>
      </c>
      <c r="C354" s="318"/>
      <c r="D354" s="318"/>
      <c r="E354" s="318"/>
      <c r="F354" s="87" t="s">
        <v>40</v>
      </c>
      <c r="G354" s="88"/>
      <c r="H354" s="87" t="s">
        <v>38</v>
      </c>
      <c r="I354" s="88"/>
      <c r="J354" s="10" t="s">
        <v>39</v>
      </c>
      <c r="K354" s="11"/>
    </row>
    <row r="355" spans="1:11" ht="30" customHeight="1" x14ac:dyDescent="0.15">
      <c r="A355" s="8" t="s">
        <v>25</v>
      </c>
      <c r="B355" s="319">
        <f>基礎情報入力!N87</f>
        <v>0</v>
      </c>
      <c r="C355" s="320"/>
      <c r="D355" s="9" t="s">
        <v>26</v>
      </c>
      <c r="E355" s="9"/>
      <c r="F355" s="9"/>
      <c r="G355" s="9"/>
      <c r="H355" s="9"/>
      <c r="I355" s="9"/>
      <c r="J355" s="9"/>
      <c r="K355" s="6"/>
    </row>
    <row r="356" spans="1:11" ht="30" customHeight="1" x14ac:dyDescent="0.15">
      <c r="A356" s="85" t="s">
        <v>35</v>
      </c>
      <c r="B356" s="290" t="s">
        <v>44</v>
      </c>
      <c r="C356" s="321"/>
      <c r="D356" s="9" t="s">
        <v>27</v>
      </c>
      <c r="E356" s="9"/>
      <c r="F356" s="9"/>
      <c r="G356" s="9"/>
      <c r="H356" s="9"/>
      <c r="I356" s="9"/>
      <c r="J356" s="9"/>
      <c r="K356" s="6"/>
    </row>
    <row r="357" spans="1:11" x14ac:dyDescent="0.15">
      <c r="A357" s="16"/>
      <c r="B357" s="17"/>
      <c r="C357" s="17"/>
      <c r="D357" s="17"/>
      <c r="E357" s="17"/>
      <c r="F357" s="17"/>
      <c r="G357" s="17"/>
      <c r="H357" s="17"/>
      <c r="I357" s="17"/>
      <c r="J357" s="17"/>
      <c r="K357" s="18"/>
    </row>
    <row r="358" spans="1:11" x14ac:dyDescent="0.15">
      <c r="A358" s="16" t="s">
        <v>28</v>
      </c>
      <c r="B358" s="17"/>
      <c r="C358" s="17"/>
      <c r="D358" s="17"/>
      <c r="E358" s="17"/>
      <c r="F358" s="17"/>
      <c r="G358" s="17"/>
      <c r="H358" s="17"/>
      <c r="I358" s="17"/>
      <c r="J358" s="17"/>
      <c r="K358" s="18"/>
    </row>
    <row r="359" spans="1:11" ht="20.100000000000001" customHeight="1" x14ac:dyDescent="0.15">
      <c r="A359" s="235" t="s">
        <v>29</v>
      </c>
      <c r="B359" s="235"/>
      <c r="C359" s="235"/>
      <c r="D359" s="235"/>
      <c r="E359" s="235" t="s">
        <v>42</v>
      </c>
      <c r="F359" s="235"/>
      <c r="G359" s="235"/>
      <c r="H359" s="235"/>
      <c r="I359" s="235" t="s">
        <v>43</v>
      </c>
      <c r="J359" s="235"/>
      <c r="K359" s="235"/>
    </row>
    <row r="360" spans="1:11" ht="30" customHeight="1" x14ac:dyDescent="0.15">
      <c r="A360" s="205" t="s">
        <v>162</v>
      </c>
      <c r="B360" s="304"/>
      <c r="C360" s="304"/>
      <c r="D360" s="305"/>
      <c r="E360" s="306">
        <f>'様式3-2-2（設計・要安全確認計画）'!D24</f>
        <v>0</v>
      </c>
      <c r="F360" s="307"/>
      <c r="G360" s="308"/>
      <c r="H360" s="12" t="s">
        <v>41</v>
      </c>
      <c r="I360" s="309"/>
      <c r="J360" s="309"/>
      <c r="K360" s="309"/>
    </row>
    <row r="361" spans="1:11" ht="30" hidden="1" customHeight="1" x14ac:dyDescent="0.15">
      <c r="A361" s="310"/>
      <c r="B361" s="310"/>
      <c r="C361" s="310"/>
      <c r="D361" s="310"/>
      <c r="E361" s="306"/>
      <c r="F361" s="307"/>
      <c r="G361" s="308"/>
      <c r="H361" s="12"/>
      <c r="I361" s="309"/>
      <c r="J361" s="309"/>
      <c r="K361" s="309"/>
    </row>
    <row r="362" spans="1:11" ht="30" hidden="1" customHeight="1" x14ac:dyDescent="0.15">
      <c r="A362" s="310"/>
      <c r="B362" s="310"/>
      <c r="C362" s="310"/>
      <c r="D362" s="310"/>
      <c r="E362" s="306"/>
      <c r="F362" s="307"/>
      <c r="G362" s="308"/>
      <c r="H362" s="12"/>
      <c r="I362" s="309"/>
      <c r="J362" s="309"/>
      <c r="K362" s="309"/>
    </row>
    <row r="363" spans="1:11" ht="30" customHeight="1" x14ac:dyDescent="0.15">
      <c r="A363" s="310" t="s">
        <v>163</v>
      </c>
      <c r="B363" s="310"/>
      <c r="C363" s="310"/>
      <c r="D363" s="310"/>
      <c r="E363" s="306">
        <f>'様式3-2-2（設計・要安全確認計画）'!V24</f>
        <v>0</v>
      </c>
      <c r="F363" s="307"/>
      <c r="G363" s="308"/>
      <c r="H363" s="12" t="s">
        <v>41</v>
      </c>
      <c r="I363" s="309"/>
      <c r="J363" s="309"/>
      <c r="K363" s="309"/>
    </row>
    <row r="364" spans="1:11" x14ac:dyDescent="0.15">
      <c r="A364" s="16" t="s">
        <v>33</v>
      </c>
      <c r="B364" s="17"/>
      <c r="C364" s="17"/>
      <c r="D364" s="17"/>
      <c r="E364" s="17"/>
      <c r="F364" s="17"/>
      <c r="G364" s="17"/>
      <c r="H364" s="17"/>
      <c r="I364" s="17"/>
      <c r="J364" s="17"/>
      <c r="K364" s="18"/>
    </row>
    <row r="365" spans="1:11" x14ac:dyDescent="0.15">
      <c r="A365" s="16"/>
      <c r="B365" s="17"/>
      <c r="C365" s="17"/>
      <c r="D365" s="17"/>
      <c r="E365" s="17"/>
      <c r="F365" s="17"/>
      <c r="G365" s="17"/>
      <c r="H365" s="17"/>
      <c r="I365" s="17"/>
      <c r="J365" s="17"/>
      <c r="K365" s="18"/>
    </row>
    <row r="366" spans="1:11" hidden="1" x14ac:dyDescent="0.15">
      <c r="A366" s="16"/>
      <c r="B366" s="17"/>
      <c r="C366" s="17"/>
      <c r="D366" s="17"/>
      <c r="E366" s="17"/>
      <c r="F366" s="17"/>
      <c r="G366" s="17"/>
      <c r="H366" s="17"/>
      <c r="I366" s="17"/>
      <c r="J366" s="17"/>
      <c r="K366" s="18"/>
    </row>
    <row r="367" spans="1:11" ht="20.100000000000001" hidden="1" customHeight="1" x14ac:dyDescent="0.15">
      <c r="A367" s="322"/>
      <c r="B367" s="323"/>
      <c r="C367" s="323"/>
      <c r="D367" s="323"/>
      <c r="E367" s="324"/>
      <c r="F367" s="324"/>
      <c r="G367" s="324"/>
      <c r="H367" s="324"/>
      <c r="I367" s="324"/>
      <c r="J367" s="324"/>
      <c r="K367" s="18"/>
    </row>
    <row r="368" spans="1:11" ht="20.100000000000001" hidden="1" customHeight="1" x14ac:dyDescent="0.15">
      <c r="A368" s="322"/>
      <c r="B368" s="323"/>
      <c r="C368" s="323"/>
      <c r="D368" s="323"/>
      <c r="E368" s="324"/>
      <c r="F368" s="324"/>
      <c r="G368" s="324"/>
      <c r="H368" s="324"/>
      <c r="I368" s="324"/>
      <c r="J368" s="324"/>
      <c r="K368" s="18"/>
    </row>
    <row r="369" spans="1:12" ht="39.950000000000003" hidden="1" customHeight="1" x14ac:dyDescent="0.15">
      <c r="A369" s="325"/>
      <c r="B369" s="326"/>
      <c r="C369" s="326"/>
      <c r="D369" s="326"/>
      <c r="E369" s="324"/>
      <c r="F369" s="324"/>
      <c r="G369" s="324"/>
      <c r="H369" s="324"/>
      <c r="I369" s="324"/>
      <c r="J369" s="324"/>
      <c r="K369" s="18"/>
    </row>
    <row r="370" spans="1:12" s="125" customFormat="1" x14ac:dyDescent="0.15">
      <c r="A370" s="90" t="s">
        <v>345</v>
      </c>
      <c r="B370" s="91"/>
      <c r="C370" s="91"/>
      <c r="D370" s="91"/>
      <c r="E370" s="91"/>
      <c r="F370" s="91"/>
      <c r="G370" s="91"/>
      <c r="H370" s="91"/>
      <c r="I370" s="91"/>
      <c r="J370" s="91"/>
      <c r="K370" s="126"/>
    </row>
    <row r="371" spans="1:12" s="125" customFormat="1" ht="30" customHeight="1" x14ac:dyDescent="0.15">
      <c r="A371" s="166" t="s">
        <v>346</v>
      </c>
      <c r="B371" s="245" t="s">
        <v>369</v>
      </c>
      <c r="C371" s="246"/>
      <c r="D371" s="247"/>
      <c r="E371" s="17" t="s">
        <v>54</v>
      </c>
      <c r="F371" s="91"/>
      <c r="G371" s="91"/>
      <c r="H371" s="91"/>
      <c r="I371" s="91"/>
      <c r="J371" s="91"/>
      <c r="K371" s="126"/>
      <c r="L371" s="169"/>
    </row>
    <row r="372" spans="1:12" s="125" customFormat="1" ht="30" customHeight="1" x14ac:dyDescent="0.15">
      <c r="A372" s="166" t="s">
        <v>347</v>
      </c>
      <c r="B372" s="248" t="s">
        <v>370</v>
      </c>
      <c r="C372" s="249"/>
      <c r="D372" s="91" t="s">
        <v>54</v>
      </c>
      <c r="E372" s="17"/>
      <c r="F372" s="91"/>
      <c r="G372" s="91"/>
      <c r="H372" s="91"/>
      <c r="I372" s="91"/>
      <c r="J372" s="91"/>
      <c r="K372" s="126"/>
    </row>
    <row r="373" spans="1:12" x14ac:dyDescent="0.15">
      <c r="A373" s="20"/>
      <c r="B373" s="21"/>
      <c r="C373" s="21"/>
      <c r="D373" s="21"/>
      <c r="E373" s="21"/>
      <c r="F373" s="21"/>
      <c r="G373" s="21"/>
      <c r="H373" s="21"/>
      <c r="I373" s="21"/>
      <c r="J373" s="21"/>
      <c r="K373" s="22"/>
    </row>
    <row r="375" spans="1:12" x14ac:dyDescent="0.15">
      <c r="A375" s="13" t="s">
        <v>124</v>
      </c>
      <c r="B375" s="14"/>
      <c r="C375" s="14"/>
      <c r="D375" s="14"/>
      <c r="E375" s="14"/>
      <c r="F375" s="14"/>
      <c r="G375" s="14"/>
      <c r="H375" s="14"/>
      <c r="I375" s="14"/>
      <c r="J375" s="14"/>
      <c r="K375" s="15"/>
    </row>
    <row r="376" spans="1:12" x14ac:dyDescent="0.15">
      <c r="A376" s="16"/>
      <c r="B376" s="17"/>
      <c r="C376" s="17"/>
      <c r="D376" s="17"/>
      <c r="E376" s="17"/>
      <c r="F376" s="17"/>
      <c r="G376" s="17"/>
      <c r="H376" s="17"/>
      <c r="I376" s="17"/>
      <c r="J376" s="17"/>
      <c r="K376" s="18"/>
    </row>
    <row r="377" spans="1:12" x14ac:dyDescent="0.15">
      <c r="A377" s="16"/>
      <c r="B377" s="17"/>
      <c r="C377" s="17"/>
      <c r="D377" s="17"/>
      <c r="E377" s="17"/>
      <c r="F377" s="17"/>
      <c r="G377" s="17"/>
      <c r="H377" s="17"/>
      <c r="I377" s="17"/>
      <c r="J377" s="17"/>
      <c r="K377" s="18"/>
    </row>
    <row r="378" spans="1:12" x14ac:dyDescent="0.15">
      <c r="A378" s="16"/>
      <c r="B378" s="17"/>
      <c r="C378" s="17"/>
      <c r="D378" s="17"/>
      <c r="E378" s="17"/>
      <c r="F378" s="17"/>
      <c r="G378" s="17"/>
      <c r="H378" s="17"/>
      <c r="I378" s="17"/>
      <c r="J378" s="17"/>
      <c r="K378" s="18"/>
    </row>
    <row r="379" spans="1:12" ht="18.75" x14ac:dyDescent="0.15">
      <c r="A379" s="292" t="s">
        <v>16</v>
      </c>
      <c r="B379" s="293"/>
      <c r="C379" s="293"/>
      <c r="D379" s="293"/>
      <c r="E379" s="293"/>
      <c r="F379" s="293"/>
      <c r="G379" s="293"/>
      <c r="H379" s="293"/>
      <c r="I379" s="293"/>
      <c r="J379" s="293"/>
      <c r="K379" s="294"/>
    </row>
    <row r="380" spans="1:12" ht="18.75" x14ac:dyDescent="0.15">
      <c r="A380" s="19"/>
      <c r="B380" s="17"/>
      <c r="C380" s="17"/>
      <c r="D380" s="17"/>
      <c r="E380" s="17"/>
      <c r="F380" s="17"/>
      <c r="G380" s="17"/>
      <c r="H380" s="17"/>
      <c r="I380" s="17"/>
      <c r="J380" s="17"/>
      <c r="K380" s="18"/>
    </row>
    <row r="381" spans="1:12" x14ac:dyDescent="0.15">
      <c r="A381" s="16"/>
      <c r="B381" s="17"/>
      <c r="C381" s="17"/>
      <c r="D381" s="17"/>
      <c r="E381" s="17"/>
      <c r="F381" s="17"/>
      <c r="G381" s="17"/>
      <c r="H381" s="17"/>
      <c r="I381" s="17"/>
      <c r="J381" s="17"/>
      <c r="K381" s="18"/>
    </row>
    <row r="382" spans="1:12" x14ac:dyDescent="0.15">
      <c r="A382" s="16" t="s">
        <v>36</v>
      </c>
      <c r="B382" s="17"/>
      <c r="C382" s="17"/>
      <c r="D382" s="17"/>
      <c r="E382" s="17"/>
      <c r="F382" s="17"/>
      <c r="G382" s="17"/>
      <c r="H382" s="17"/>
      <c r="I382" s="17"/>
      <c r="J382" s="17"/>
      <c r="K382" s="18"/>
    </row>
    <row r="383" spans="1:12" ht="30" customHeight="1" x14ac:dyDescent="0.15">
      <c r="A383" s="85" t="s">
        <v>17</v>
      </c>
      <c r="B383" s="196" t="str">
        <f>CONCATENATE(基礎情報入力!D4,"　　",基礎情報入力!D5)</f>
        <v>　　</v>
      </c>
      <c r="C383" s="197"/>
      <c r="D383" s="197"/>
      <c r="E383" s="197"/>
      <c r="F383" s="197"/>
      <c r="G383" s="197"/>
      <c r="H383" s="197"/>
      <c r="I383" s="197"/>
      <c r="J383" s="197"/>
      <c r="K383" s="234"/>
    </row>
    <row r="384" spans="1:12" x14ac:dyDescent="0.15">
      <c r="A384" s="16"/>
      <c r="B384" s="17"/>
      <c r="C384" s="17"/>
      <c r="D384" s="17"/>
      <c r="E384" s="17"/>
      <c r="F384" s="17"/>
      <c r="G384" s="17"/>
      <c r="H384" s="17"/>
      <c r="I384" s="17"/>
      <c r="J384" s="17"/>
      <c r="K384" s="18"/>
    </row>
    <row r="385" spans="1:11" x14ac:dyDescent="0.15">
      <c r="A385" s="90" t="s">
        <v>213</v>
      </c>
      <c r="B385" s="17"/>
      <c r="C385" s="17"/>
      <c r="D385" s="17"/>
      <c r="E385" s="17"/>
      <c r="F385" s="17"/>
      <c r="G385" s="17"/>
      <c r="H385" s="17"/>
      <c r="I385" s="17"/>
      <c r="J385" s="17"/>
      <c r="K385" s="18"/>
    </row>
    <row r="386" spans="1:11" ht="30" customHeight="1" x14ac:dyDescent="0.15">
      <c r="A386" s="295"/>
      <c r="B386" s="296"/>
      <c r="C386" s="17" t="s">
        <v>20</v>
      </c>
      <c r="D386" s="17"/>
      <c r="E386" s="17"/>
      <c r="F386" s="17"/>
      <c r="G386" s="17"/>
      <c r="H386" s="17"/>
      <c r="I386" s="17"/>
      <c r="J386" s="17"/>
      <c r="K386" s="18"/>
    </row>
    <row r="387" spans="1:11" x14ac:dyDescent="0.15">
      <c r="A387" s="16"/>
      <c r="B387" s="17"/>
      <c r="C387" s="17"/>
      <c r="D387" s="17"/>
      <c r="E387" s="17"/>
      <c r="F387" s="17"/>
      <c r="G387" s="17"/>
      <c r="H387" s="17"/>
      <c r="I387" s="17"/>
      <c r="J387" s="17"/>
      <c r="K387" s="18"/>
    </row>
    <row r="388" spans="1:11" x14ac:dyDescent="0.15">
      <c r="A388" s="16" t="s">
        <v>18</v>
      </c>
      <c r="B388" s="17"/>
      <c r="C388" s="17"/>
      <c r="D388" s="17"/>
      <c r="E388" s="17"/>
      <c r="F388" s="17"/>
      <c r="G388" s="17"/>
      <c r="H388" s="17"/>
      <c r="I388" s="17"/>
      <c r="J388" s="17"/>
      <c r="K388" s="18"/>
    </row>
    <row r="389" spans="1:11" ht="30" customHeight="1" x14ac:dyDescent="0.15">
      <c r="A389" s="86" t="s">
        <v>19</v>
      </c>
      <c r="B389" s="297">
        <f>基礎情報入力!N91</f>
        <v>0</v>
      </c>
      <c r="C389" s="298"/>
      <c r="D389" s="298"/>
      <c r="E389" s="298"/>
      <c r="F389" s="298"/>
      <c r="G389" s="298"/>
      <c r="H389" s="298"/>
      <c r="I389" s="298"/>
      <c r="J389" s="298"/>
      <c r="K389" s="299"/>
    </row>
    <row r="390" spans="1:11" ht="24.95" customHeight="1" x14ac:dyDescent="0.15">
      <c r="A390" s="203" t="s">
        <v>34</v>
      </c>
      <c r="B390" s="297">
        <f>基礎情報入力!N92</f>
        <v>0</v>
      </c>
      <c r="C390" s="298"/>
      <c r="D390" s="298"/>
      <c r="E390" s="298"/>
      <c r="F390" s="298"/>
      <c r="G390" s="298"/>
      <c r="H390" s="298"/>
      <c r="I390" s="298"/>
      <c r="J390" s="298"/>
      <c r="K390" s="299"/>
    </row>
    <row r="391" spans="1:11" ht="39.950000000000003" customHeight="1" x14ac:dyDescent="0.15">
      <c r="A391" s="300"/>
      <c r="B391" s="301" t="str">
        <f>CONCATENATE(基礎情報入力!N93,基礎情報入力!N94,基礎情報入力!N95)</f>
        <v/>
      </c>
      <c r="C391" s="302"/>
      <c r="D391" s="302"/>
      <c r="E391" s="302"/>
      <c r="F391" s="302"/>
      <c r="G391" s="302"/>
      <c r="H391" s="302"/>
      <c r="I391" s="302"/>
      <c r="J391" s="302"/>
      <c r="K391" s="303"/>
    </row>
    <row r="392" spans="1:11" ht="30" customHeight="1" x14ac:dyDescent="0.15">
      <c r="A392" s="86" t="s">
        <v>21</v>
      </c>
      <c r="B392" s="311" t="str">
        <f>B391</f>
        <v/>
      </c>
      <c r="C392" s="312"/>
      <c r="D392" s="312"/>
      <c r="E392" s="312"/>
      <c r="F392" s="312"/>
      <c r="G392" s="312"/>
      <c r="H392" s="312"/>
      <c r="I392" s="312"/>
      <c r="J392" s="312"/>
      <c r="K392" s="313"/>
    </row>
    <row r="393" spans="1:11" x14ac:dyDescent="0.15">
      <c r="A393" s="16" t="s">
        <v>22</v>
      </c>
      <c r="B393" s="17"/>
      <c r="C393" s="17"/>
      <c r="D393" s="17"/>
      <c r="E393" s="17"/>
      <c r="F393" s="17"/>
      <c r="G393" s="17"/>
      <c r="H393" s="17"/>
      <c r="I393" s="17"/>
      <c r="J393" s="17"/>
      <c r="K393" s="18"/>
    </row>
    <row r="394" spans="1:11" x14ac:dyDescent="0.15">
      <c r="A394" s="16"/>
      <c r="B394" s="17"/>
      <c r="C394" s="17"/>
      <c r="D394" s="17"/>
      <c r="E394" s="17"/>
      <c r="F394" s="17"/>
      <c r="G394" s="17"/>
      <c r="H394" s="17"/>
      <c r="I394" s="17"/>
      <c r="J394" s="17"/>
      <c r="K394" s="18"/>
    </row>
    <row r="395" spans="1:11" ht="39.950000000000003" customHeight="1" x14ac:dyDescent="0.15">
      <c r="A395" s="86" t="s">
        <v>23</v>
      </c>
      <c r="B395" s="314"/>
      <c r="C395" s="315"/>
      <c r="D395" s="315"/>
      <c r="E395" s="315"/>
      <c r="F395" s="315"/>
      <c r="G395" s="315"/>
      <c r="H395" s="315"/>
      <c r="I395" s="315"/>
      <c r="J395" s="315"/>
      <c r="K395" s="316"/>
    </row>
    <row r="396" spans="1:11" ht="30" customHeight="1" x14ac:dyDescent="0.15">
      <c r="A396" s="8" t="s">
        <v>24</v>
      </c>
      <c r="B396" s="317" t="s">
        <v>37</v>
      </c>
      <c r="C396" s="318"/>
      <c r="D396" s="318"/>
      <c r="E396" s="318"/>
      <c r="F396" s="87" t="s">
        <v>40</v>
      </c>
      <c r="G396" s="88"/>
      <c r="H396" s="87" t="s">
        <v>38</v>
      </c>
      <c r="I396" s="88"/>
      <c r="J396" s="10" t="s">
        <v>39</v>
      </c>
      <c r="K396" s="11"/>
    </row>
    <row r="397" spans="1:11" ht="30" customHeight="1" x14ac:dyDescent="0.15">
      <c r="A397" s="8" t="s">
        <v>25</v>
      </c>
      <c r="B397" s="319">
        <f>基礎情報入力!N96</f>
        <v>0</v>
      </c>
      <c r="C397" s="320"/>
      <c r="D397" s="9" t="s">
        <v>26</v>
      </c>
      <c r="E397" s="9"/>
      <c r="F397" s="9"/>
      <c r="G397" s="9"/>
      <c r="H397" s="9"/>
      <c r="I397" s="9"/>
      <c r="J397" s="9"/>
      <c r="K397" s="6"/>
    </row>
    <row r="398" spans="1:11" ht="30" customHeight="1" x14ac:dyDescent="0.15">
      <c r="A398" s="85" t="s">
        <v>35</v>
      </c>
      <c r="B398" s="290" t="s">
        <v>44</v>
      </c>
      <c r="C398" s="321"/>
      <c r="D398" s="9" t="s">
        <v>27</v>
      </c>
      <c r="E398" s="9"/>
      <c r="F398" s="9"/>
      <c r="G398" s="9"/>
      <c r="H398" s="9"/>
      <c r="I398" s="9"/>
      <c r="J398" s="9"/>
      <c r="K398" s="6"/>
    </row>
    <row r="399" spans="1:11" x14ac:dyDescent="0.15">
      <c r="A399" s="16"/>
      <c r="B399" s="17"/>
      <c r="C399" s="17"/>
      <c r="D399" s="17"/>
      <c r="E399" s="17"/>
      <c r="F399" s="17"/>
      <c r="G399" s="17"/>
      <c r="H399" s="17"/>
      <c r="I399" s="17"/>
      <c r="J399" s="17"/>
      <c r="K399" s="18"/>
    </row>
    <row r="400" spans="1:11" x14ac:dyDescent="0.15">
      <c r="A400" s="16" t="s">
        <v>28</v>
      </c>
      <c r="B400" s="17"/>
      <c r="C400" s="17"/>
      <c r="D400" s="17"/>
      <c r="E400" s="17"/>
      <c r="F400" s="17"/>
      <c r="G400" s="17"/>
      <c r="H400" s="17"/>
      <c r="I400" s="17"/>
      <c r="J400" s="17"/>
      <c r="K400" s="18"/>
    </row>
    <row r="401" spans="1:12" ht="20.100000000000001" customHeight="1" x14ac:dyDescent="0.15">
      <c r="A401" s="235" t="s">
        <v>29</v>
      </c>
      <c r="B401" s="235"/>
      <c r="C401" s="235"/>
      <c r="D401" s="235"/>
      <c r="E401" s="235" t="s">
        <v>42</v>
      </c>
      <c r="F401" s="235"/>
      <c r="G401" s="235"/>
      <c r="H401" s="235"/>
      <c r="I401" s="235" t="s">
        <v>43</v>
      </c>
      <c r="J401" s="235"/>
      <c r="K401" s="235"/>
    </row>
    <row r="402" spans="1:12" ht="30" customHeight="1" x14ac:dyDescent="0.15">
      <c r="A402" s="205" t="s">
        <v>162</v>
      </c>
      <c r="B402" s="304"/>
      <c r="C402" s="304"/>
      <c r="D402" s="305"/>
      <c r="E402" s="306">
        <f>'様式3-2-2（設計・要安全確認計画）'!D26</f>
        <v>0</v>
      </c>
      <c r="F402" s="307"/>
      <c r="G402" s="308"/>
      <c r="H402" s="12" t="s">
        <v>41</v>
      </c>
      <c r="I402" s="309"/>
      <c r="J402" s="309"/>
      <c r="K402" s="309"/>
    </row>
    <row r="403" spans="1:12" ht="30" hidden="1" customHeight="1" x14ac:dyDescent="0.15">
      <c r="A403" s="310"/>
      <c r="B403" s="310"/>
      <c r="C403" s="310"/>
      <c r="D403" s="310"/>
      <c r="E403" s="306"/>
      <c r="F403" s="307"/>
      <c r="G403" s="308"/>
      <c r="H403" s="12"/>
      <c r="I403" s="309"/>
      <c r="J403" s="309"/>
      <c r="K403" s="309"/>
    </row>
    <row r="404" spans="1:12" ht="30" hidden="1" customHeight="1" x14ac:dyDescent="0.15">
      <c r="A404" s="310"/>
      <c r="B404" s="310"/>
      <c r="C404" s="310"/>
      <c r="D404" s="310"/>
      <c r="E404" s="306"/>
      <c r="F404" s="307"/>
      <c r="G404" s="308"/>
      <c r="H404" s="12"/>
      <c r="I404" s="309"/>
      <c r="J404" s="309"/>
      <c r="K404" s="309"/>
    </row>
    <row r="405" spans="1:12" ht="30" customHeight="1" x14ac:dyDescent="0.15">
      <c r="A405" s="310" t="s">
        <v>163</v>
      </c>
      <c r="B405" s="310"/>
      <c r="C405" s="310"/>
      <c r="D405" s="310"/>
      <c r="E405" s="306">
        <f>'様式3-2-2（設計・要安全確認計画）'!V26</f>
        <v>0</v>
      </c>
      <c r="F405" s="307"/>
      <c r="G405" s="308"/>
      <c r="H405" s="12" t="s">
        <v>41</v>
      </c>
      <c r="I405" s="309"/>
      <c r="J405" s="309"/>
      <c r="K405" s="309"/>
    </row>
    <row r="406" spans="1:12" x14ac:dyDescent="0.15">
      <c r="A406" s="16" t="s">
        <v>33</v>
      </c>
      <c r="B406" s="17"/>
      <c r="C406" s="17"/>
      <c r="D406" s="17"/>
      <c r="E406" s="17"/>
      <c r="F406" s="17"/>
      <c r="G406" s="17"/>
      <c r="H406" s="17"/>
      <c r="I406" s="17"/>
      <c r="J406" s="17"/>
      <c r="K406" s="18"/>
    </row>
    <row r="407" spans="1:12" x14ac:dyDescent="0.15">
      <c r="A407" s="16"/>
      <c r="B407" s="17"/>
      <c r="C407" s="17"/>
      <c r="D407" s="17"/>
      <c r="E407" s="17"/>
      <c r="F407" s="17"/>
      <c r="G407" s="17"/>
      <c r="H407" s="17"/>
      <c r="I407" s="17"/>
      <c r="J407" s="17"/>
      <c r="K407" s="18"/>
    </row>
    <row r="408" spans="1:12" hidden="1" x14ac:dyDescent="0.15">
      <c r="A408" s="16"/>
      <c r="B408" s="17"/>
      <c r="C408" s="17"/>
      <c r="D408" s="17"/>
      <c r="E408" s="17"/>
      <c r="F408" s="17"/>
      <c r="G408" s="17"/>
      <c r="H408" s="17"/>
      <c r="I408" s="17"/>
      <c r="J408" s="17"/>
      <c r="K408" s="18"/>
    </row>
    <row r="409" spans="1:12" ht="20.100000000000001" hidden="1" customHeight="1" x14ac:dyDescent="0.15">
      <c r="A409" s="322"/>
      <c r="B409" s="323"/>
      <c r="C409" s="323"/>
      <c r="D409" s="323"/>
      <c r="E409" s="324"/>
      <c r="F409" s="324"/>
      <c r="G409" s="324"/>
      <c r="H409" s="324"/>
      <c r="I409" s="324"/>
      <c r="J409" s="324"/>
      <c r="K409" s="18"/>
    </row>
    <row r="410" spans="1:12" ht="20.100000000000001" hidden="1" customHeight="1" x14ac:dyDescent="0.15">
      <c r="A410" s="322"/>
      <c r="B410" s="323"/>
      <c r="C410" s="323"/>
      <c r="D410" s="323"/>
      <c r="E410" s="324"/>
      <c r="F410" s="324"/>
      <c r="G410" s="324"/>
      <c r="H410" s="324"/>
      <c r="I410" s="324"/>
      <c r="J410" s="324"/>
      <c r="K410" s="18"/>
    </row>
    <row r="411" spans="1:12" ht="39.950000000000003" hidden="1" customHeight="1" x14ac:dyDescent="0.15">
      <c r="A411" s="325"/>
      <c r="B411" s="326"/>
      <c r="C411" s="326"/>
      <c r="D411" s="326"/>
      <c r="E411" s="324"/>
      <c r="F411" s="324"/>
      <c r="G411" s="324"/>
      <c r="H411" s="324"/>
      <c r="I411" s="324"/>
      <c r="J411" s="324"/>
      <c r="K411" s="18"/>
    </row>
    <row r="412" spans="1:12" s="125" customFormat="1" x14ac:dyDescent="0.15">
      <c r="A412" s="90" t="s">
        <v>345</v>
      </c>
      <c r="B412" s="91"/>
      <c r="C412" s="91"/>
      <c r="D412" s="91"/>
      <c r="E412" s="91"/>
      <c r="F412" s="91"/>
      <c r="G412" s="91"/>
      <c r="H412" s="91"/>
      <c r="I412" s="91"/>
      <c r="J412" s="91"/>
      <c r="K412" s="126"/>
    </row>
    <row r="413" spans="1:12" s="125" customFormat="1" ht="30" customHeight="1" x14ac:dyDescent="0.15">
      <c r="A413" s="166" t="s">
        <v>346</v>
      </c>
      <c r="B413" s="245" t="s">
        <v>369</v>
      </c>
      <c r="C413" s="246"/>
      <c r="D413" s="247"/>
      <c r="E413" s="17" t="s">
        <v>54</v>
      </c>
      <c r="F413" s="91"/>
      <c r="G413" s="91"/>
      <c r="H413" s="91"/>
      <c r="I413" s="91"/>
      <c r="J413" s="91"/>
      <c r="K413" s="126"/>
      <c r="L413" s="169"/>
    </row>
    <row r="414" spans="1:12" s="125" customFormat="1" ht="30" customHeight="1" x14ac:dyDescent="0.15">
      <c r="A414" s="166" t="s">
        <v>347</v>
      </c>
      <c r="B414" s="248" t="s">
        <v>370</v>
      </c>
      <c r="C414" s="249"/>
      <c r="D414" s="91" t="s">
        <v>54</v>
      </c>
      <c r="E414" s="17"/>
      <c r="F414" s="91"/>
      <c r="G414" s="91"/>
      <c r="H414" s="91"/>
      <c r="I414" s="91"/>
      <c r="J414" s="91"/>
      <c r="K414" s="126"/>
    </row>
    <row r="415" spans="1:12" x14ac:dyDescent="0.15">
      <c r="A415" s="20"/>
      <c r="B415" s="21"/>
      <c r="C415" s="21"/>
      <c r="D415" s="21"/>
      <c r="E415" s="21"/>
      <c r="F415" s="21"/>
      <c r="G415" s="21"/>
      <c r="H415" s="21"/>
      <c r="I415" s="21"/>
      <c r="J415" s="21"/>
      <c r="K415" s="22"/>
    </row>
  </sheetData>
  <mergeCells count="335">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43:K43"/>
    <mergeCell ref="A30:D30"/>
    <mergeCell ref="E30:G30"/>
    <mergeCell ref="I30:K30"/>
    <mergeCell ref="A31:D31"/>
    <mergeCell ref="E31:G31"/>
    <mergeCell ref="I31:K31"/>
    <mergeCell ref="B35:D35"/>
    <mergeCell ref="B36:C36"/>
    <mergeCell ref="B47:K47"/>
    <mergeCell ref="A50:B50"/>
    <mergeCell ref="B53:K53"/>
    <mergeCell ref="A54:A55"/>
    <mergeCell ref="B54:K54"/>
    <mergeCell ref="B55:K55"/>
    <mergeCell ref="B56:K56"/>
    <mergeCell ref="B59:K59"/>
    <mergeCell ref="B60:E60"/>
    <mergeCell ref="B61:C61"/>
    <mergeCell ref="B62:C62"/>
    <mergeCell ref="A65:D65"/>
    <mergeCell ref="E65:H65"/>
    <mergeCell ref="I65:K65"/>
    <mergeCell ref="A66:D66"/>
    <mergeCell ref="E66:G66"/>
    <mergeCell ref="I66:K66"/>
    <mergeCell ref="A67:D67"/>
    <mergeCell ref="E67:G67"/>
    <mergeCell ref="I67:K67"/>
    <mergeCell ref="A68:D68"/>
    <mergeCell ref="E68:G68"/>
    <mergeCell ref="I68:K68"/>
    <mergeCell ref="A69:D69"/>
    <mergeCell ref="E69:G69"/>
    <mergeCell ref="I69:K69"/>
    <mergeCell ref="A73:D73"/>
    <mergeCell ref="E73:J73"/>
    <mergeCell ref="A74:D74"/>
    <mergeCell ref="E74:J75"/>
    <mergeCell ref="A75:D75"/>
    <mergeCell ref="A85:K85"/>
    <mergeCell ref="B89:K89"/>
    <mergeCell ref="A92:B92"/>
    <mergeCell ref="B95:K95"/>
    <mergeCell ref="A96:A97"/>
    <mergeCell ref="B96:K96"/>
    <mergeCell ref="B97:K97"/>
    <mergeCell ref="B98:K98"/>
    <mergeCell ref="B101:K101"/>
    <mergeCell ref="B102:E102"/>
    <mergeCell ref="B103:C103"/>
    <mergeCell ref="B104:C104"/>
    <mergeCell ref="A107:D107"/>
    <mergeCell ref="E107:H107"/>
    <mergeCell ref="I107:K107"/>
    <mergeCell ref="A108:D108"/>
    <mergeCell ref="E108:G108"/>
    <mergeCell ref="I108:K108"/>
    <mergeCell ref="A109:D109"/>
    <mergeCell ref="E109:G109"/>
    <mergeCell ref="I109:K109"/>
    <mergeCell ref="A110:D110"/>
    <mergeCell ref="E110:G110"/>
    <mergeCell ref="I110:K110"/>
    <mergeCell ref="A111:D111"/>
    <mergeCell ref="E111:G111"/>
    <mergeCell ref="I111:K111"/>
    <mergeCell ref="A115:D115"/>
    <mergeCell ref="E115:J115"/>
    <mergeCell ref="A116:D116"/>
    <mergeCell ref="E116:J117"/>
    <mergeCell ref="A117:D117"/>
    <mergeCell ref="A127:K127"/>
    <mergeCell ref="B131:K131"/>
    <mergeCell ref="A134:B134"/>
    <mergeCell ref="B137:K137"/>
    <mergeCell ref="A138:A139"/>
    <mergeCell ref="B138:K138"/>
    <mergeCell ref="B139:K139"/>
    <mergeCell ref="B140:K140"/>
    <mergeCell ref="B143:K143"/>
    <mergeCell ref="B144:E144"/>
    <mergeCell ref="B145:C145"/>
    <mergeCell ref="B146:C146"/>
    <mergeCell ref="A149:D149"/>
    <mergeCell ref="E149:H149"/>
    <mergeCell ref="I149:K149"/>
    <mergeCell ref="A150:D150"/>
    <mergeCell ref="E150:G150"/>
    <mergeCell ref="I150:K150"/>
    <mergeCell ref="A151:D151"/>
    <mergeCell ref="E151:G151"/>
    <mergeCell ref="I151:K151"/>
    <mergeCell ref="A152:D152"/>
    <mergeCell ref="E152:G152"/>
    <mergeCell ref="I152:K152"/>
    <mergeCell ref="A153:D153"/>
    <mergeCell ref="E153:G153"/>
    <mergeCell ref="I153:K153"/>
    <mergeCell ref="A157:D157"/>
    <mergeCell ref="E157:J157"/>
    <mergeCell ref="A158:D158"/>
    <mergeCell ref="E158:J159"/>
    <mergeCell ref="A159:D159"/>
    <mergeCell ref="A169:K169"/>
    <mergeCell ref="B173:K173"/>
    <mergeCell ref="A176:B176"/>
    <mergeCell ref="B179:K179"/>
    <mergeCell ref="A180:A181"/>
    <mergeCell ref="B180:K180"/>
    <mergeCell ref="B181:K181"/>
    <mergeCell ref="B182:K182"/>
    <mergeCell ref="B185:K185"/>
    <mergeCell ref="B186:E186"/>
    <mergeCell ref="B187:C187"/>
    <mergeCell ref="B188:C188"/>
    <mergeCell ref="A191:D191"/>
    <mergeCell ref="E191:H191"/>
    <mergeCell ref="I191:K191"/>
    <mergeCell ref="A192:D192"/>
    <mergeCell ref="E192:G192"/>
    <mergeCell ref="I192:K192"/>
    <mergeCell ref="A193:D193"/>
    <mergeCell ref="E193:G193"/>
    <mergeCell ref="I193:K193"/>
    <mergeCell ref="A194:D194"/>
    <mergeCell ref="E194:G194"/>
    <mergeCell ref="I194:K194"/>
    <mergeCell ref="A195:D195"/>
    <mergeCell ref="E195:G195"/>
    <mergeCell ref="I195:K195"/>
    <mergeCell ref="A199:D199"/>
    <mergeCell ref="E199:J199"/>
    <mergeCell ref="A200:D200"/>
    <mergeCell ref="E200:J201"/>
    <mergeCell ref="A201:D201"/>
    <mergeCell ref="A211:K211"/>
    <mergeCell ref="B215:K215"/>
    <mergeCell ref="A218:B218"/>
    <mergeCell ref="B221:K221"/>
    <mergeCell ref="A222:A223"/>
    <mergeCell ref="B222:K222"/>
    <mergeCell ref="B223:K223"/>
    <mergeCell ref="B224:K224"/>
    <mergeCell ref="B227:K227"/>
    <mergeCell ref="B228:E228"/>
    <mergeCell ref="B229:C229"/>
    <mergeCell ref="B230:C230"/>
    <mergeCell ref="A233:D233"/>
    <mergeCell ref="E233:H233"/>
    <mergeCell ref="I233:K233"/>
    <mergeCell ref="A234:D234"/>
    <mergeCell ref="E234:G234"/>
    <mergeCell ref="I234:K234"/>
    <mergeCell ref="A235:D235"/>
    <mergeCell ref="E235:G235"/>
    <mergeCell ref="I235:K235"/>
    <mergeCell ref="A236:D236"/>
    <mergeCell ref="E236:G236"/>
    <mergeCell ref="I236:K236"/>
    <mergeCell ref="A237:D237"/>
    <mergeCell ref="E237:G237"/>
    <mergeCell ref="I237:K237"/>
    <mergeCell ref="A241:D241"/>
    <mergeCell ref="E241:J241"/>
    <mergeCell ref="A242:D242"/>
    <mergeCell ref="E242:J243"/>
    <mergeCell ref="A243:D243"/>
    <mergeCell ref="A253:K253"/>
    <mergeCell ref="B257:K257"/>
    <mergeCell ref="A260:B260"/>
    <mergeCell ref="B263:K263"/>
    <mergeCell ref="B246:C246"/>
    <mergeCell ref="A264:A265"/>
    <mergeCell ref="B264:K264"/>
    <mergeCell ref="B265:K265"/>
    <mergeCell ref="B266:K266"/>
    <mergeCell ref="B269:K269"/>
    <mergeCell ref="B270:E270"/>
    <mergeCell ref="B271:C271"/>
    <mergeCell ref="B272:C272"/>
    <mergeCell ref="A275:D275"/>
    <mergeCell ref="E275:H275"/>
    <mergeCell ref="I275:K275"/>
    <mergeCell ref="A276:D276"/>
    <mergeCell ref="E276:G276"/>
    <mergeCell ref="I276:K276"/>
    <mergeCell ref="A277:D277"/>
    <mergeCell ref="E277:G277"/>
    <mergeCell ref="I277:K277"/>
    <mergeCell ref="A278:D278"/>
    <mergeCell ref="E278:G278"/>
    <mergeCell ref="I278:K278"/>
    <mergeCell ref="A279:D279"/>
    <mergeCell ref="E279:G279"/>
    <mergeCell ref="I279:K279"/>
    <mergeCell ref="A283:D283"/>
    <mergeCell ref="E283:J283"/>
    <mergeCell ref="A284:D284"/>
    <mergeCell ref="E284:J285"/>
    <mergeCell ref="A285:D285"/>
    <mergeCell ref="A295:K295"/>
    <mergeCell ref="B287:D287"/>
    <mergeCell ref="B288:C288"/>
    <mergeCell ref="B299:K299"/>
    <mergeCell ref="A302:B302"/>
    <mergeCell ref="B305:K305"/>
    <mergeCell ref="A306:A307"/>
    <mergeCell ref="B306:K306"/>
    <mergeCell ref="B307:K307"/>
    <mergeCell ref="B308:K308"/>
    <mergeCell ref="B311:K311"/>
    <mergeCell ref="B312:E312"/>
    <mergeCell ref="B313:C313"/>
    <mergeCell ref="B314:C314"/>
    <mergeCell ref="A317:D317"/>
    <mergeCell ref="E317:H317"/>
    <mergeCell ref="I317:K317"/>
    <mergeCell ref="A318:D318"/>
    <mergeCell ref="E318:G318"/>
    <mergeCell ref="I318:K318"/>
    <mergeCell ref="A319:D319"/>
    <mergeCell ref="E319:G319"/>
    <mergeCell ref="I319:K319"/>
    <mergeCell ref="A320:D320"/>
    <mergeCell ref="E320:G320"/>
    <mergeCell ref="I320:K320"/>
    <mergeCell ref="A321:D321"/>
    <mergeCell ref="E321:G321"/>
    <mergeCell ref="I321:K321"/>
    <mergeCell ref="A325:D325"/>
    <mergeCell ref="E325:J325"/>
    <mergeCell ref="A326:D326"/>
    <mergeCell ref="E326:J327"/>
    <mergeCell ref="A327:D327"/>
    <mergeCell ref="A337:K337"/>
    <mergeCell ref="B341:K341"/>
    <mergeCell ref="A344:B344"/>
    <mergeCell ref="B347:K347"/>
    <mergeCell ref="A348:A349"/>
    <mergeCell ref="B348:K348"/>
    <mergeCell ref="B349:K349"/>
    <mergeCell ref="B350:K350"/>
    <mergeCell ref="B353:K353"/>
    <mergeCell ref="B354:E354"/>
    <mergeCell ref="B355:C355"/>
    <mergeCell ref="B356:C356"/>
    <mergeCell ref="A359:D359"/>
    <mergeCell ref="E359:H359"/>
    <mergeCell ref="I359:K359"/>
    <mergeCell ref="A360:D360"/>
    <mergeCell ref="E360:G360"/>
    <mergeCell ref="I360:K360"/>
    <mergeCell ref="A361:D361"/>
    <mergeCell ref="E361:G361"/>
    <mergeCell ref="I361:K361"/>
    <mergeCell ref="A362:D362"/>
    <mergeCell ref="E362:G362"/>
    <mergeCell ref="I362:K362"/>
    <mergeCell ref="A363:D363"/>
    <mergeCell ref="E363:G363"/>
    <mergeCell ref="I363:K363"/>
    <mergeCell ref="A401:D401"/>
    <mergeCell ref="E401:H401"/>
    <mergeCell ref="I401:K401"/>
    <mergeCell ref="A367:D367"/>
    <mergeCell ref="E367:J367"/>
    <mergeCell ref="A368:D368"/>
    <mergeCell ref="E368:J369"/>
    <mergeCell ref="A369:D369"/>
    <mergeCell ref="A379:K379"/>
    <mergeCell ref="B383:K383"/>
    <mergeCell ref="A386:B386"/>
    <mergeCell ref="B389:K389"/>
    <mergeCell ref="E410:J411"/>
    <mergeCell ref="A411:D411"/>
    <mergeCell ref="A404:D404"/>
    <mergeCell ref="E404:G404"/>
    <mergeCell ref="I404:K404"/>
    <mergeCell ref="A405:D405"/>
    <mergeCell ref="E405:G405"/>
    <mergeCell ref="I405:K405"/>
    <mergeCell ref="A402:D402"/>
    <mergeCell ref="E402:G402"/>
    <mergeCell ref="I402:K402"/>
    <mergeCell ref="A403:D403"/>
    <mergeCell ref="E403:G403"/>
    <mergeCell ref="I403:K403"/>
    <mergeCell ref="A409:D409"/>
    <mergeCell ref="E409:J409"/>
    <mergeCell ref="B329:D329"/>
    <mergeCell ref="B330:C330"/>
    <mergeCell ref="B371:D371"/>
    <mergeCell ref="B372:C372"/>
    <mergeCell ref="B413:D413"/>
    <mergeCell ref="B414:C414"/>
    <mergeCell ref="B77:D77"/>
    <mergeCell ref="B78:C78"/>
    <mergeCell ref="B119:D119"/>
    <mergeCell ref="B120:C120"/>
    <mergeCell ref="B161:D161"/>
    <mergeCell ref="B162:C162"/>
    <mergeCell ref="B203:D203"/>
    <mergeCell ref="B204:C204"/>
    <mergeCell ref="B245:D245"/>
    <mergeCell ref="A410:D410"/>
    <mergeCell ref="A390:A391"/>
    <mergeCell ref="B390:K390"/>
    <mergeCell ref="B391:K391"/>
    <mergeCell ref="B392:K392"/>
    <mergeCell ref="B395:K395"/>
    <mergeCell ref="B396:E396"/>
    <mergeCell ref="B397:C397"/>
    <mergeCell ref="B398:C398"/>
  </mergeCells>
  <phoneticPr fontId="16"/>
  <pageMargins left="0.70866141732283472" right="0.51181102362204722" top="0.94488188976377963" bottom="0.74803149606299213" header="0.31496062992125984" footer="0.31496062992125984"/>
  <pageSetup paperSize="9" scale="95" orientation="portrait" blackAndWhite="1" r:id="rId1"/>
  <rowBreaks count="9" manualBreakCount="9">
    <brk id="38" max="16383" man="1"/>
    <brk id="80" max="16383" man="1"/>
    <brk id="122" max="10" man="1"/>
    <brk id="164" max="16383" man="1"/>
    <brk id="206" max="16383" man="1"/>
    <brk id="248" max="16383" man="1"/>
    <brk id="290" max="16383" man="1"/>
    <brk id="332" max="16383" man="1"/>
    <brk id="37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9"/>
  <sheetViews>
    <sheetView showZeros="0" view="pageBreakPreview" zoomScale="85" zoomScaleNormal="100" zoomScaleSheetLayoutView="85" workbookViewId="0"/>
  </sheetViews>
  <sheetFormatPr defaultColWidth="8.625" defaultRowHeight="13.5" x14ac:dyDescent="0.15"/>
  <cols>
    <col min="4" max="4" width="9.625" customWidth="1"/>
    <col min="11" max="11" width="7.625" customWidth="1"/>
  </cols>
  <sheetData>
    <row r="1" spans="1:11" x14ac:dyDescent="0.15">
      <c r="A1" s="13" t="s">
        <v>166</v>
      </c>
      <c r="B1" s="14"/>
      <c r="C1" s="14"/>
      <c r="D1" s="14"/>
      <c r="E1" s="14"/>
      <c r="F1" s="14"/>
      <c r="G1" s="14"/>
      <c r="H1" s="14"/>
      <c r="I1" s="14"/>
      <c r="J1" s="14"/>
      <c r="K1" s="15"/>
    </row>
    <row r="2" spans="1:11" x14ac:dyDescent="0.15">
      <c r="A2" s="16"/>
      <c r="B2" s="17"/>
      <c r="C2" s="17"/>
      <c r="D2" s="17"/>
      <c r="E2" s="17"/>
      <c r="F2" s="17"/>
      <c r="G2" s="17"/>
      <c r="H2" s="17"/>
      <c r="I2" s="17"/>
      <c r="J2" s="17"/>
      <c r="K2" s="18"/>
    </row>
    <row r="3" spans="1:11" x14ac:dyDescent="0.15">
      <c r="A3" s="16"/>
      <c r="B3" s="17"/>
      <c r="C3" s="17"/>
      <c r="D3" s="17"/>
      <c r="E3" s="17"/>
      <c r="F3" s="17"/>
      <c r="G3" s="17"/>
      <c r="H3" s="17"/>
      <c r="I3" s="17"/>
      <c r="J3" s="17"/>
      <c r="K3" s="18"/>
    </row>
    <row r="4" spans="1:11" x14ac:dyDescent="0.15">
      <c r="A4" s="16"/>
      <c r="B4" s="17"/>
      <c r="C4" s="17"/>
      <c r="D4" s="17"/>
      <c r="E4" s="17"/>
      <c r="F4" s="17"/>
      <c r="G4" s="17"/>
      <c r="H4" s="17"/>
      <c r="I4" s="17"/>
      <c r="J4" s="17"/>
      <c r="K4" s="18"/>
    </row>
    <row r="5" spans="1:11" ht="18.75" x14ac:dyDescent="0.15">
      <c r="A5" s="292" t="s">
        <v>16</v>
      </c>
      <c r="B5" s="293"/>
      <c r="C5" s="293"/>
      <c r="D5" s="293"/>
      <c r="E5" s="293"/>
      <c r="F5" s="293"/>
      <c r="G5" s="293"/>
      <c r="H5" s="293"/>
      <c r="I5" s="293"/>
      <c r="J5" s="293"/>
      <c r="K5" s="294"/>
    </row>
    <row r="6" spans="1:11" ht="18.75" x14ac:dyDescent="0.15">
      <c r="A6" s="19"/>
      <c r="B6" s="17"/>
      <c r="C6" s="17"/>
      <c r="D6" s="17"/>
      <c r="E6" s="17"/>
      <c r="F6" s="17"/>
      <c r="G6" s="17"/>
      <c r="H6" s="17"/>
      <c r="I6" s="17"/>
      <c r="J6" s="17"/>
      <c r="K6" s="18"/>
    </row>
    <row r="7" spans="1:11" x14ac:dyDescent="0.15">
      <c r="A7" s="16"/>
      <c r="B7" s="17"/>
      <c r="C7" s="17"/>
      <c r="D7" s="17"/>
      <c r="E7" s="17"/>
      <c r="F7" s="17"/>
      <c r="G7" s="17"/>
      <c r="H7" s="17"/>
      <c r="I7" s="17"/>
      <c r="J7" s="17"/>
      <c r="K7" s="18"/>
    </row>
    <row r="8" spans="1:11" x14ac:dyDescent="0.15">
      <c r="A8" s="16" t="s">
        <v>36</v>
      </c>
      <c r="B8" s="17"/>
      <c r="C8" s="17"/>
      <c r="D8" s="17"/>
      <c r="E8" s="17"/>
      <c r="F8" s="17"/>
      <c r="G8" s="17"/>
      <c r="H8" s="17"/>
      <c r="I8" s="17"/>
      <c r="J8" s="17"/>
      <c r="K8" s="18"/>
    </row>
    <row r="9" spans="1:11" ht="30" customHeight="1" x14ac:dyDescent="0.15">
      <c r="A9" s="85" t="s">
        <v>17</v>
      </c>
      <c r="B9" s="196" t="str">
        <f>CONCATENATE(基礎情報入力!D4,"　　",基礎情報入力!D5)</f>
        <v>　　</v>
      </c>
      <c r="C9" s="197"/>
      <c r="D9" s="197"/>
      <c r="E9" s="197"/>
      <c r="F9" s="197"/>
      <c r="G9" s="197"/>
      <c r="H9" s="197"/>
      <c r="I9" s="197"/>
      <c r="J9" s="197"/>
      <c r="K9" s="234"/>
    </row>
    <row r="10" spans="1:11" x14ac:dyDescent="0.15">
      <c r="A10" s="16"/>
      <c r="B10" s="17"/>
      <c r="C10" s="17"/>
      <c r="D10" s="17"/>
      <c r="E10" s="17"/>
      <c r="F10" s="17"/>
      <c r="G10" s="17"/>
      <c r="H10" s="17"/>
      <c r="I10" s="17"/>
      <c r="J10" s="17"/>
      <c r="K10" s="18"/>
    </row>
    <row r="11" spans="1:11" x14ac:dyDescent="0.15">
      <c r="A11" s="121" t="s">
        <v>214</v>
      </c>
      <c r="B11" s="17"/>
      <c r="C11" s="17"/>
      <c r="D11" s="17"/>
      <c r="E11" s="17"/>
      <c r="F11" s="17"/>
      <c r="G11" s="17"/>
      <c r="H11" s="17"/>
      <c r="I11" s="17"/>
      <c r="J11" s="17"/>
      <c r="K11" s="18"/>
    </row>
    <row r="12" spans="1:11" ht="30" customHeight="1" x14ac:dyDescent="0.15">
      <c r="A12" s="295"/>
      <c r="B12" s="296"/>
      <c r="C12" s="17" t="s">
        <v>20</v>
      </c>
      <c r="D12" s="17"/>
      <c r="E12" s="17"/>
      <c r="F12" s="17"/>
      <c r="G12" s="17"/>
      <c r="H12" s="17"/>
      <c r="I12" s="17"/>
      <c r="J12" s="17"/>
      <c r="K12" s="18"/>
    </row>
    <row r="13" spans="1:11" x14ac:dyDescent="0.15">
      <c r="A13" s="16"/>
      <c r="B13" s="17"/>
      <c r="C13" s="17"/>
      <c r="D13" s="17"/>
      <c r="E13" s="17"/>
      <c r="F13" s="17"/>
      <c r="G13" s="17"/>
      <c r="H13" s="17"/>
      <c r="I13" s="17"/>
      <c r="J13" s="17"/>
      <c r="K13" s="18"/>
    </row>
    <row r="14" spans="1:11" x14ac:dyDescent="0.15">
      <c r="A14" s="16" t="s">
        <v>18</v>
      </c>
      <c r="B14" s="17"/>
      <c r="C14" s="17"/>
      <c r="D14" s="17"/>
      <c r="E14" s="17"/>
      <c r="F14" s="17"/>
      <c r="G14" s="17"/>
      <c r="H14" s="17"/>
      <c r="I14" s="17"/>
      <c r="J14" s="17"/>
      <c r="K14" s="18"/>
    </row>
    <row r="15" spans="1:11" ht="30" customHeight="1" x14ac:dyDescent="0.15">
      <c r="A15" s="86" t="s">
        <v>19</v>
      </c>
      <c r="B15" s="297">
        <f>基礎情報入力!T10</f>
        <v>0</v>
      </c>
      <c r="C15" s="298"/>
      <c r="D15" s="298"/>
      <c r="E15" s="298"/>
      <c r="F15" s="298"/>
      <c r="G15" s="298"/>
      <c r="H15" s="298"/>
      <c r="I15" s="298"/>
      <c r="J15" s="298"/>
      <c r="K15" s="299"/>
    </row>
    <row r="16" spans="1:11" ht="24.95" customHeight="1" x14ac:dyDescent="0.15">
      <c r="A16" s="203" t="s">
        <v>34</v>
      </c>
      <c r="B16" s="297">
        <f>基礎情報入力!T11</f>
        <v>0</v>
      </c>
      <c r="C16" s="298"/>
      <c r="D16" s="298"/>
      <c r="E16" s="298"/>
      <c r="F16" s="298"/>
      <c r="G16" s="298"/>
      <c r="H16" s="298"/>
      <c r="I16" s="298"/>
      <c r="J16" s="298"/>
      <c r="K16" s="299"/>
    </row>
    <row r="17" spans="1:12" ht="39.950000000000003" customHeight="1" x14ac:dyDescent="0.15">
      <c r="A17" s="300"/>
      <c r="B17" s="301" t="str">
        <f>CONCATENATE(基礎情報入力!T12,基礎情報入力!T13,基礎情報入力!T14)</f>
        <v/>
      </c>
      <c r="C17" s="302"/>
      <c r="D17" s="302"/>
      <c r="E17" s="302"/>
      <c r="F17" s="302"/>
      <c r="G17" s="302"/>
      <c r="H17" s="302"/>
      <c r="I17" s="302"/>
      <c r="J17" s="302"/>
      <c r="K17" s="303"/>
    </row>
    <row r="18" spans="1:12" ht="30" customHeight="1" x14ac:dyDescent="0.15">
      <c r="A18" s="86" t="s">
        <v>21</v>
      </c>
      <c r="B18" s="311" t="str">
        <f>B17</f>
        <v/>
      </c>
      <c r="C18" s="312"/>
      <c r="D18" s="312"/>
      <c r="E18" s="312"/>
      <c r="F18" s="312"/>
      <c r="G18" s="312"/>
      <c r="H18" s="312"/>
      <c r="I18" s="312"/>
      <c r="J18" s="312"/>
      <c r="K18" s="313"/>
    </row>
    <row r="19" spans="1:12" x14ac:dyDescent="0.15">
      <c r="A19" s="16" t="s">
        <v>22</v>
      </c>
      <c r="B19" s="17"/>
      <c r="C19" s="17"/>
      <c r="D19" s="17"/>
      <c r="E19" s="17"/>
      <c r="F19" s="17"/>
      <c r="G19" s="17"/>
      <c r="H19" s="17"/>
      <c r="I19" s="17"/>
      <c r="J19" s="17"/>
      <c r="K19" s="18"/>
    </row>
    <row r="20" spans="1:12" x14ac:dyDescent="0.15">
      <c r="A20" s="16"/>
      <c r="B20" s="17"/>
      <c r="C20" s="17"/>
      <c r="D20" s="17"/>
      <c r="E20" s="17"/>
      <c r="F20" s="17"/>
      <c r="G20" s="17"/>
      <c r="H20" s="17"/>
      <c r="I20" s="17"/>
      <c r="J20" s="17"/>
      <c r="K20" s="18"/>
    </row>
    <row r="21" spans="1:12" ht="39.950000000000003" customHeight="1" x14ac:dyDescent="0.15">
      <c r="A21" s="86" t="s">
        <v>23</v>
      </c>
      <c r="B21" s="314"/>
      <c r="C21" s="315"/>
      <c r="D21" s="315"/>
      <c r="E21" s="315"/>
      <c r="F21" s="315"/>
      <c r="G21" s="315"/>
      <c r="H21" s="315"/>
      <c r="I21" s="315"/>
      <c r="J21" s="315"/>
      <c r="K21" s="316"/>
    </row>
    <row r="22" spans="1:12" ht="30" customHeight="1" x14ac:dyDescent="0.15">
      <c r="A22" s="8" t="s">
        <v>24</v>
      </c>
      <c r="B22" s="317" t="s">
        <v>37</v>
      </c>
      <c r="C22" s="318"/>
      <c r="D22" s="318"/>
      <c r="E22" s="318"/>
      <c r="F22" s="87" t="s">
        <v>40</v>
      </c>
      <c r="G22" s="168"/>
      <c r="H22" s="87" t="s">
        <v>38</v>
      </c>
      <c r="I22" s="168"/>
      <c r="J22" s="10" t="s">
        <v>39</v>
      </c>
      <c r="K22" s="11"/>
    </row>
    <row r="23" spans="1:12" ht="30" customHeight="1" x14ac:dyDescent="0.15">
      <c r="A23" s="8" t="s">
        <v>25</v>
      </c>
      <c r="B23" s="319">
        <f>基礎情報入力!T15</f>
        <v>0</v>
      </c>
      <c r="C23" s="320"/>
      <c r="D23" s="9" t="s">
        <v>26</v>
      </c>
      <c r="E23" s="9"/>
      <c r="F23" s="9"/>
      <c r="G23" s="9"/>
      <c r="H23" s="9"/>
      <c r="I23" s="9"/>
      <c r="J23" s="9"/>
      <c r="K23" s="6"/>
    </row>
    <row r="24" spans="1:12" ht="30" customHeight="1" x14ac:dyDescent="0.15">
      <c r="A24" s="85" t="s">
        <v>35</v>
      </c>
      <c r="B24" s="290" t="s">
        <v>44</v>
      </c>
      <c r="C24" s="321"/>
      <c r="D24" s="9" t="s">
        <v>27</v>
      </c>
      <c r="E24" s="9"/>
      <c r="F24" s="9"/>
      <c r="G24" s="9"/>
      <c r="H24" s="9"/>
      <c r="I24" s="9"/>
      <c r="J24" s="9"/>
      <c r="K24" s="6"/>
    </row>
    <row r="25" spans="1:12" x14ac:dyDescent="0.15">
      <c r="A25" s="16"/>
      <c r="B25" s="17"/>
      <c r="C25" s="17"/>
      <c r="D25" s="17"/>
      <c r="E25" s="17"/>
      <c r="F25" s="17"/>
      <c r="G25" s="17"/>
      <c r="H25" s="17"/>
      <c r="I25" s="17"/>
      <c r="J25" s="17"/>
      <c r="K25" s="18"/>
    </row>
    <row r="26" spans="1:12" x14ac:dyDescent="0.15">
      <c r="A26" s="16" t="s">
        <v>28</v>
      </c>
      <c r="B26" s="17"/>
      <c r="C26" s="17"/>
      <c r="D26" s="17"/>
      <c r="E26" s="17"/>
      <c r="F26" s="17"/>
      <c r="G26" s="17"/>
      <c r="H26" s="17"/>
      <c r="I26" s="17"/>
      <c r="J26" s="17"/>
      <c r="K26" s="18"/>
    </row>
    <row r="27" spans="1:12" ht="20.100000000000001" customHeight="1" x14ac:dyDescent="0.15">
      <c r="A27" s="235" t="s">
        <v>29</v>
      </c>
      <c r="B27" s="235"/>
      <c r="C27" s="235"/>
      <c r="D27" s="235"/>
      <c r="E27" s="235" t="s">
        <v>42</v>
      </c>
      <c r="F27" s="235"/>
      <c r="G27" s="235"/>
      <c r="H27" s="235"/>
      <c r="I27" s="235" t="s">
        <v>43</v>
      </c>
      <c r="J27" s="235"/>
      <c r="K27" s="235"/>
    </row>
    <row r="28" spans="1:12" ht="30" customHeight="1" x14ac:dyDescent="0.15">
      <c r="A28" s="310" t="s">
        <v>164</v>
      </c>
      <c r="B28" s="310"/>
      <c r="C28" s="310"/>
      <c r="D28" s="310"/>
      <c r="E28" s="306">
        <f>'様式3-3 ｲ（改修・要緊急安全確認）'!D8</f>
        <v>0</v>
      </c>
      <c r="F28" s="307"/>
      <c r="G28" s="308"/>
      <c r="H28" s="12" t="s">
        <v>41</v>
      </c>
      <c r="I28" s="309"/>
      <c r="J28" s="309"/>
      <c r="K28" s="309"/>
    </row>
    <row r="29" spans="1:12" ht="30" customHeight="1" x14ac:dyDescent="0.15">
      <c r="A29" s="310" t="s">
        <v>165</v>
      </c>
      <c r="B29" s="310"/>
      <c r="C29" s="310"/>
      <c r="D29" s="310"/>
      <c r="E29" s="306">
        <f>'様式3-3 ｲ（改修・要緊急安全確認）'!C8</f>
        <v>0</v>
      </c>
      <c r="F29" s="307"/>
      <c r="G29" s="308"/>
      <c r="H29" s="12" t="s">
        <v>41</v>
      </c>
      <c r="I29" s="309"/>
      <c r="J29" s="309"/>
      <c r="K29" s="309"/>
    </row>
    <row r="30" spans="1:12" ht="30" customHeight="1" x14ac:dyDescent="0.15">
      <c r="A30" s="310" t="s">
        <v>81</v>
      </c>
      <c r="B30" s="310"/>
      <c r="C30" s="310"/>
      <c r="D30" s="310"/>
      <c r="E30" s="306">
        <f>'様式3-3 ｲ（改修・要緊急安全確認）'!F8</f>
        <v>0</v>
      </c>
      <c r="F30" s="307"/>
      <c r="G30" s="308"/>
      <c r="H30" s="12" t="s">
        <v>41</v>
      </c>
      <c r="I30" s="309"/>
      <c r="J30" s="309"/>
      <c r="K30" s="309"/>
    </row>
    <row r="31" spans="1:12" ht="30" customHeight="1" x14ac:dyDescent="0.15">
      <c r="A31" s="310" t="s">
        <v>32</v>
      </c>
      <c r="B31" s="310"/>
      <c r="C31" s="310"/>
      <c r="D31" s="310"/>
      <c r="E31" s="306">
        <f>'様式3-3 ｲ（改修・要緊急安全確認）'!V8</f>
        <v>0</v>
      </c>
      <c r="F31" s="307"/>
      <c r="G31" s="308"/>
      <c r="H31" s="12" t="s">
        <v>41</v>
      </c>
      <c r="I31" s="309"/>
      <c r="J31" s="309"/>
      <c r="K31" s="309"/>
    </row>
    <row r="32" spans="1:12" x14ac:dyDescent="0.15">
      <c r="A32" s="16" t="s">
        <v>33</v>
      </c>
      <c r="B32" s="17"/>
      <c r="C32" s="17"/>
      <c r="D32" s="17"/>
      <c r="E32" s="17"/>
      <c r="F32" s="17"/>
      <c r="G32" s="17"/>
      <c r="H32" s="17"/>
      <c r="I32" s="17"/>
      <c r="J32" s="17"/>
      <c r="K32" s="18"/>
      <c r="L32" t="s">
        <v>351</v>
      </c>
    </row>
    <row r="33" spans="1:12" x14ac:dyDescent="0.15">
      <c r="A33" s="16"/>
      <c r="B33" s="17"/>
      <c r="C33" s="17"/>
      <c r="D33" s="17"/>
      <c r="E33" s="17"/>
      <c r="F33" s="17"/>
      <c r="G33" s="17"/>
      <c r="H33" s="17"/>
      <c r="I33" s="17"/>
      <c r="J33" s="17"/>
      <c r="K33" s="18"/>
      <c r="L33" s="125" t="s">
        <v>352</v>
      </c>
    </row>
    <row r="34" spans="1:12" s="125" customFormat="1" x14ac:dyDescent="0.15">
      <c r="A34" s="90" t="s">
        <v>345</v>
      </c>
      <c r="B34" s="91"/>
      <c r="C34" s="91"/>
      <c r="D34" s="91"/>
      <c r="E34" s="91"/>
      <c r="F34" s="91"/>
      <c r="G34" s="91"/>
      <c r="H34" s="91"/>
      <c r="I34" s="91"/>
      <c r="J34" s="91"/>
      <c r="K34" s="126"/>
      <c r="L34" s="125" t="s">
        <v>349</v>
      </c>
    </row>
    <row r="35" spans="1:12" s="125" customFormat="1" ht="30" customHeight="1" x14ac:dyDescent="0.15">
      <c r="A35" s="181" t="s">
        <v>346</v>
      </c>
      <c r="B35" s="245" t="s">
        <v>369</v>
      </c>
      <c r="C35" s="246"/>
      <c r="D35" s="247"/>
      <c r="E35" s="91" t="s">
        <v>54</v>
      </c>
      <c r="F35" s="91"/>
      <c r="G35" s="91"/>
      <c r="H35" s="91"/>
      <c r="I35" s="91"/>
      <c r="J35" s="91"/>
      <c r="K35" s="126"/>
      <c r="L35" s="169" t="s">
        <v>350</v>
      </c>
    </row>
    <row r="36" spans="1:12" s="125" customFormat="1" ht="30" customHeight="1" x14ac:dyDescent="0.15">
      <c r="A36" s="181" t="s">
        <v>347</v>
      </c>
      <c r="B36" s="248" t="s">
        <v>370</v>
      </c>
      <c r="C36" s="249"/>
      <c r="D36" s="91" t="s">
        <v>54</v>
      </c>
      <c r="E36" s="91"/>
      <c r="F36" s="91"/>
      <c r="G36" s="91"/>
      <c r="H36" s="91"/>
      <c r="I36" s="91"/>
      <c r="J36" s="91"/>
      <c r="K36" s="126"/>
    </row>
    <row r="37" spans="1:12" x14ac:dyDescent="0.15">
      <c r="A37" s="20"/>
      <c r="B37" s="21"/>
      <c r="C37" s="21"/>
      <c r="D37" s="21"/>
      <c r="E37" s="21"/>
      <c r="F37" s="21"/>
      <c r="G37" s="21"/>
      <c r="H37" s="21"/>
      <c r="I37" s="21"/>
      <c r="J37" s="21"/>
      <c r="K37" s="22"/>
      <c r="L37" s="125"/>
    </row>
    <row r="38" spans="1:12" x14ac:dyDescent="0.15">
      <c r="A38" s="21"/>
      <c r="B38" s="21"/>
      <c r="C38" s="21"/>
      <c r="D38" s="21"/>
      <c r="E38" s="21"/>
      <c r="F38" s="21"/>
      <c r="G38" s="21"/>
      <c r="H38" s="21"/>
      <c r="I38" s="21"/>
      <c r="J38" s="21"/>
      <c r="K38" s="21"/>
    </row>
    <row r="39" spans="1:12" x14ac:dyDescent="0.15">
      <c r="A39" s="16" t="s">
        <v>166</v>
      </c>
      <c r="B39" s="17"/>
      <c r="C39" s="17"/>
      <c r="D39" s="17"/>
      <c r="E39" s="17"/>
      <c r="F39" s="17"/>
      <c r="G39" s="17"/>
      <c r="H39" s="17"/>
      <c r="I39" s="17"/>
      <c r="J39" s="17"/>
      <c r="K39" s="120"/>
    </row>
    <row r="40" spans="1:12" x14ac:dyDescent="0.15">
      <c r="A40" s="16"/>
      <c r="B40" s="17"/>
      <c r="C40" s="17"/>
      <c r="D40" s="17"/>
      <c r="E40" s="17"/>
      <c r="F40" s="17"/>
      <c r="G40" s="17"/>
      <c r="H40" s="17"/>
      <c r="I40" s="17"/>
      <c r="J40" s="17"/>
      <c r="K40" s="18"/>
    </row>
    <row r="41" spans="1:12" x14ac:dyDescent="0.15">
      <c r="A41" s="16"/>
      <c r="B41" s="17"/>
      <c r="C41" s="17"/>
      <c r="D41" s="17"/>
      <c r="E41" s="17"/>
      <c r="F41" s="17"/>
      <c r="G41" s="17"/>
      <c r="H41" s="17"/>
      <c r="I41" s="17"/>
      <c r="J41" s="17"/>
      <c r="K41" s="18"/>
    </row>
    <row r="42" spans="1:12" x14ac:dyDescent="0.15">
      <c r="A42" s="16"/>
      <c r="B42" s="17"/>
      <c r="C42" s="17"/>
      <c r="D42" s="17"/>
      <c r="E42" s="17"/>
      <c r="F42" s="17"/>
      <c r="G42" s="17"/>
      <c r="H42" s="17"/>
      <c r="I42" s="17"/>
      <c r="J42" s="17"/>
      <c r="K42" s="18"/>
    </row>
    <row r="43" spans="1:12" ht="18.75" x14ac:dyDescent="0.15">
      <c r="A43" s="292" t="s">
        <v>16</v>
      </c>
      <c r="B43" s="293"/>
      <c r="C43" s="293"/>
      <c r="D43" s="293"/>
      <c r="E43" s="293"/>
      <c r="F43" s="293"/>
      <c r="G43" s="293"/>
      <c r="H43" s="293"/>
      <c r="I43" s="293"/>
      <c r="J43" s="293"/>
      <c r="K43" s="294"/>
    </row>
    <row r="44" spans="1:12" ht="18.75" x14ac:dyDescent="0.15">
      <c r="A44" s="19"/>
      <c r="B44" s="17"/>
      <c r="C44" s="17"/>
      <c r="D44" s="17"/>
      <c r="E44" s="17"/>
      <c r="F44" s="17"/>
      <c r="G44" s="17"/>
      <c r="H44" s="17"/>
      <c r="I44" s="17"/>
      <c r="J44" s="17"/>
      <c r="K44" s="18"/>
    </row>
    <row r="45" spans="1:12" x14ac:dyDescent="0.15">
      <c r="A45" s="16"/>
      <c r="B45" s="17"/>
      <c r="C45" s="17"/>
      <c r="D45" s="17"/>
      <c r="E45" s="17"/>
      <c r="F45" s="17"/>
      <c r="G45" s="17"/>
      <c r="H45" s="17"/>
      <c r="I45" s="17"/>
      <c r="J45" s="17"/>
      <c r="K45" s="18"/>
    </row>
    <row r="46" spans="1:12" x14ac:dyDescent="0.15">
      <c r="A46" s="16" t="s">
        <v>36</v>
      </c>
      <c r="B46" s="17"/>
      <c r="C46" s="17"/>
      <c r="D46" s="17"/>
      <c r="E46" s="17"/>
      <c r="F46" s="17"/>
      <c r="G46" s="17"/>
      <c r="H46" s="17"/>
      <c r="I46" s="17"/>
      <c r="J46" s="17"/>
      <c r="K46" s="18"/>
    </row>
    <row r="47" spans="1:12" ht="30" customHeight="1" x14ac:dyDescent="0.15">
      <c r="A47" s="85" t="s">
        <v>17</v>
      </c>
      <c r="B47" s="196" t="str">
        <f>CONCATENATE(基礎情報入力!D4,"　　",基礎情報入力!D5)</f>
        <v>　　</v>
      </c>
      <c r="C47" s="197"/>
      <c r="D47" s="197"/>
      <c r="E47" s="197"/>
      <c r="F47" s="197"/>
      <c r="G47" s="197"/>
      <c r="H47" s="197"/>
      <c r="I47" s="197"/>
      <c r="J47" s="197"/>
      <c r="K47" s="234"/>
    </row>
    <row r="48" spans="1:12" x14ac:dyDescent="0.15">
      <c r="A48" s="16"/>
      <c r="B48" s="17"/>
      <c r="C48" s="17"/>
      <c r="D48" s="17"/>
      <c r="E48" s="17"/>
      <c r="F48" s="17"/>
      <c r="G48" s="17"/>
      <c r="H48" s="17"/>
      <c r="I48" s="17"/>
      <c r="J48" s="17"/>
      <c r="K48" s="18"/>
    </row>
    <row r="49" spans="1:11" x14ac:dyDescent="0.15">
      <c r="A49" s="121" t="s">
        <v>214</v>
      </c>
      <c r="B49" s="17"/>
      <c r="C49" s="17"/>
      <c r="D49" s="17"/>
      <c r="E49" s="17"/>
      <c r="F49" s="17"/>
      <c r="G49" s="17"/>
      <c r="H49" s="17"/>
      <c r="I49" s="17"/>
      <c r="J49" s="17"/>
      <c r="K49" s="18"/>
    </row>
    <row r="50" spans="1:11" ht="30" customHeight="1" x14ac:dyDescent="0.15">
      <c r="A50" s="295"/>
      <c r="B50" s="296"/>
      <c r="C50" s="17" t="s">
        <v>20</v>
      </c>
      <c r="D50" s="17"/>
      <c r="E50" s="17"/>
      <c r="F50" s="17"/>
      <c r="G50" s="17"/>
      <c r="H50" s="17"/>
      <c r="I50" s="17"/>
      <c r="J50" s="17"/>
      <c r="K50" s="18"/>
    </row>
    <row r="51" spans="1:11" x14ac:dyDescent="0.15">
      <c r="A51" s="16"/>
      <c r="B51" s="17"/>
      <c r="C51" s="17"/>
      <c r="D51" s="17"/>
      <c r="E51" s="17"/>
      <c r="F51" s="17"/>
      <c r="G51" s="17"/>
      <c r="H51" s="17"/>
      <c r="I51" s="17"/>
      <c r="J51" s="17"/>
      <c r="K51" s="18"/>
    </row>
    <row r="52" spans="1:11" x14ac:dyDescent="0.15">
      <c r="A52" s="16" t="s">
        <v>18</v>
      </c>
      <c r="B52" s="17"/>
      <c r="C52" s="17"/>
      <c r="D52" s="17"/>
      <c r="E52" s="17"/>
      <c r="F52" s="17"/>
      <c r="G52" s="17"/>
      <c r="H52" s="17"/>
      <c r="I52" s="17"/>
      <c r="J52" s="17"/>
      <c r="K52" s="18"/>
    </row>
    <row r="53" spans="1:11" ht="30" customHeight="1" x14ac:dyDescent="0.15">
      <c r="A53" s="86" t="s">
        <v>19</v>
      </c>
      <c r="B53" s="330">
        <f>基礎情報入力!T25</f>
        <v>0</v>
      </c>
      <c r="C53" s="298"/>
      <c r="D53" s="298"/>
      <c r="E53" s="298"/>
      <c r="F53" s="298"/>
      <c r="G53" s="298"/>
      <c r="H53" s="298"/>
      <c r="I53" s="298"/>
      <c r="J53" s="298"/>
      <c r="K53" s="299"/>
    </row>
    <row r="54" spans="1:11" ht="24.95" customHeight="1" x14ac:dyDescent="0.15">
      <c r="A54" s="203" t="s">
        <v>34</v>
      </c>
      <c r="B54" s="297">
        <f>基礎情報入力!T26</f>
        <v>0</v>
      </c>
      <c r="C54" s="298"/>
      <c r="D54" s="298"/>
      <c r="E54" s="298"/>
      <c r="F54" s="298"/>
      <c r="G54" s="298"/>
      <c r="H54" s="298"/>
      <c r="I54" s="298"/>
      <c r="J54" s="298"/>
      <c r="K54" s="299"/>
    </row>
    <row r="55" spans="1:11" ht="39.950000000000003" customHeight="1" x14ac:dyDescent="0.15">
      <c r="A55" s="300"/>
      <c r="B55" s="301" t="str">
        <f>CONCATENATE(基礎情報入力!T27,基礎情報入力!T28,基礎情報入力!T29)</f>
        <v/>
      </c>
      <c r="C55" s="302"/>
      <c r="D55" s="302"/>
      <c r="E55" s="302"/>
      <c r="F55" s="302"/>
      <c r="G55" s="302"/>
      <c r="H55" s="302"/>
      <c r="I55" s="302"/>
      <c r="J55" s="302"/>
      <c r="K55" s="303"/>
    </row>
    <row r="56" spans="1:11" ht="30" customHeight="1" x14ac:dyDescent="0.15">
      <c r="A56" s="86" t="s">
        <v>21</v>
      </c>
      <c r="B56" s="311" t="str">
        <f>B55</f>
        <v/>
      </c>
      <c r="C56" s="312"/>
      <c r="D56" s="312"/>
      <c r="E56" s="312"/>
      <c r="F56" s="312"/>
      <c r="G56" s="312"/>
      <c r="H56" s="312"/>
      <c r="I56" s="312"/>
      <c r="J56" s="312"/>
      <c r="K56" s="313"/>
    </row>
    <row r="57" spans="1:11" x14ac:dyDescent="0.15">
      <c r="A57" s="16" t="s">
        <v>22</v>
      </c>
      <c r="B57" s="17"/>
      <c r="C57" s="17"/>
      <c r="D57" s="17"/>
      <c r="E57" s="17"/>
      <c r="F57" s="17"/>
      <c r="G57" s="17"/>
      <c r="H57" s="17"/>
      <c r="I57" s="17"/>
      <c r="J57" s="17"/>
      <c r="K57" s="18"/>
    </row>
    <row r="58" spans="1:11" x14ac:dyDescent="0.15">
      <c r="A58" s="16"/>
      <c r="B58" s="17"/>
      <c r="C58" s="17"/>
      <c r="D58" s="17"/>
      <c r="E58" s="17"/>
      <c r="F58" s="17"/>
      <c r="G58" s="17"/>
      <c r="H58" s="17"/>
      <c r="I58" s="17"/>
      <c r="J58" s="17"/>
      <c r="K58" s="18"/>
    </row>
    <row r="59" spans="1:11" ht="39.950000000000003" customHeight="1" x14ac:dyDescent="0.15">
      <c r="A59" s="86" t="s">
        <v>23</v>
      </c>
      <c r="B59" s="314"/>
      <c r="C59" s="315"/>
      <c r="D59" s="315"/>
      <c r="E59" s="315"/>
      <c r="F59" s="315"/>
      <c r="G59" s="315"/>
      <c r="H59" s="315"/>
      <c r="I59" s="315"/>
      <c r="J59" s="315"/>
      <c r="K59" s="316"/>
    </row>
    <row r="60" spans="1:11" ht="30" customHeight="1" x14ac:dyDescent="0.15">
      <c r="A60" s="8" t="s">
        <v>24</v>
      </c>
      <c r="B60" s="317" t="s">
        <v>37</v>
      </c>
      <c r="C60" s="318"/>
      <c r="D60" s="318"/>
      <c r="E60" s="318"/>
      <c r="F60" s="87" t="s">
        <v>40</v>
      </c>
      <c r="G60" s="88"/>
      <c r="H60" s="87" t="s">
        <v>38</v>
      </c>
      <c r="I60" s="88"/>
      <c r="J60" s="10" t="s">
        <v>39</v>
      </c>
      <c r="K60" s="11"/>
    </row>
    <row r="61" spans="1:11" ht="30" customHeight="1" x14ac:dyDescent="0.15">
      <c r="A61" s="8" t="s">
        <v>25</v>
      </c>
      <c r="B61" s="319">
        <f>基礎情報入力!T30</f>
        <v>0</v>
      </c>
      <c r="C61" s="320"/>
      <c r="D61" s="9" t="s">
        <v>26</v>
      </c>
      <c r="E61" s="9"/>
      <c r="F61" s="9"/>
      <c r="G61" s="9"/>
      <c r="H61" s="9"/>
      <c r="I61" s="9"/>
      <c r="J61" s="9"/>
      <c r="K61" s="6"/>
    </row>
    <row r="62" spans="1:11" ht="30" customHeight="1" x14ac:dyDescent="0.15">
      <c r="A62" s="85" t="s">
        <v>35</v>
      </c>
      <c r="B62" s="290" t="s">
        <v>44</v>
      </c>
      <c r="C62" s="321"/>
      <c r="D62" s="9" t="s">
        <v>27</v>
      </c>
      <c r="E62" s="9"/>
      <c r="F62" s="9"/>
      <c r="G62" s="9"/>
      <c r="H62" s="9"/>
      <c r="I62" s="9"/>
      <c r="J62" s="9"/>
      <c r="K62" s="6"/>
    </row>
    <row r="63" spans="1:11" x14ac:dyDescent="0.15">
      <c r="A63" s="16"/>
      <c r="B63" s="17"/>
      <c r="C63" s="17"/>
      <c r="D63" s="17"/>
      <c r="E63" s="17"/>
      <c r="F63" s="17"/>
      <c r="G63" s="17"/>
      <c r="H63" s="17"/>
      <c r="I63" s="17"/>
      <c r="J63" s="17"/>
      <c r="K63" s="18"/>
    </row>
    <row r="64" spans="1:11" x14ac:dyDescent="0.15">
      <c r="A64" s="16" t="s">
        <v>28</v>
      </c>
      <c r="B64" s="17"/>
      <c r="C64" s="17"/>
      <c r="D64" s="17"/>
      <c r="E64" s="17"/>
      <c r="F64" s="17"/>
      <c r="G64" s="17"/>
      <c r="H64" s="17"/>
      <c r="I64" s="17"/>
      <c r="J64" s="17"/>
      <c r="K64" s="18"/>
    </row>
    <row r="65" spans="1:12" ht="20.100000000000001" customHeight="1" x14ac:dyDescent="0.15">
      <c r="A65" s="235" t="s">
        <v>29</v>
      </c>
      <c r="B65" s="235"/>
      <c r="C65" s="235"/>
      <c r="D65" s="235"/>
      <c r="E65" s="235" t="s">
        <v>42</v>
      </c>
      <c r="F65" s="235"/>
      <c r="G65" s="235"/>
      <c r="H65" s="235"/>
      <c r="I65" s="235" t="s">
        <v>43</v>
      </c>
      <c r="J65" s="235"/>
      <c r="K65" s="235"/>
    </row>
    <row r="66" spans="1:12" ht="30" customHeight="1" x14ac:dyDescent="0.15">
      <c r="A66" s="310" t="s">
        <v>164</v>
      </c>
      <c r="B66" s="310"/>
      <c r="C66" s="310"/>
      <c r="D66" s="310"/>
      <c r="E66" s="306">
        <f>'様式3-3 ｲ（改修・要緊急安全確認）'!D10</f>
        <v>0</v>
      </c>
      <c r="F66" s="307"/>
      <c r="G66" s="308"/>
      <c r="H66" s="12" t="s">
        <v>41</v>
      </c>
      <c r="I66" s="309"/>
      <c r="J66" s="309"/>
      <c r="K66" s="309"/>
    </row>
    <row r="67" spans="1:12" ht="30" customHeight="1" x14ac:dyDescent="0.15">
      <c r="A67" s="310" t="s">
        <v>165</v>
      </c>
      <c r="B67" s="310"/>
      <c r="C67" s="310"/>
      <c r="D67" s="310"/>
      <c r="E67" s="306">
        <f>'様式3-3 ｲ（改修・要緊急安全確認）'!C10</f>
        <v>0</v>
      </c>
      <c r="F67" s="307"/>
      <c r="G67" s="308"/>
      <c r="H67" s="12" t="s">
        <v>41</v>
      </c>
      <c r="I67" s="309"/>
      <c r="J67" s="309"/>
      <c r="K67" s="309"/>
    </row>
    <row r="68" spans="1:12" ht="30" customHeight="1" x14ac:dyDescent="0.15">
      <c r="A68" s="310" t="s">
        <v>81</v>
      </c>
      <c r="B68" s="310"/>
      <c r="C68" s="310"/>
      <c r="D68" s="310"/>
      <c r="E68" s="306">
        <f>'様式3-3 ｲ（改修・要緊急安全確認）'!F10</f>
        <v>0</v>
      </c>
      <c r="F68" s="307"/>
      <c r="G68" s="308"/>
      <c r="H68" s="12" t="s">
        <v>41</v>
      </c>
      <c r="I68" s="309"/>
      <c r="J68" s="309"/>
      <c r="K68" s="309"/>
    </row>
    <row r="69" spans="1:12" ht="30" customHeight="1" x14ac:dyDescent="0.15">
      <c r="A69" s="310" t="s">
        <v>32</v>
      </c>
      <c r="B69" s="310"/>
      <c r="C69" s="310"/>
      <c r="D69" s="310"/>
      <c r="E69" s="306">
        <f>'様式3-3 ｲ（改修・要緊急安全確認）'!V10</f>
        <v>0</v>
      </c>
      <c r="F69" s="307"/>
      <c r="G69" s="308"/>
      <c r="H69" s="12" t="s">
        <v>41</v>
      </c>
      <c r="I69" s="309"/>
      <c r="J69" s="309"/>
      <c r="K69" s="309"/>
    </row>
    <row r="70" spans="1:12" x14ac:dyDescent="0.15">
      <c r="A70" s="16" t="s">
        <v>33</v>
      </c>
      <c r="B70" s="17"/>
      <c r="C70" s="17"/>
      <c r="D70" s="17"/>
      <c r="E70" s="17"/>
      <c r="F70" s="17"/>
      <c r="G70" s="17"/>
      <c r="H70" s="17"/>
      <c r="I70" s="17"/>
      <c r="J70" s="17"/>
      <c r="K70" s="18"/>
    </row>
    <row r="71" spans="1:12" x14ac:dyDescent="0.15">
      <c r="A71" s="16"/>
      <c r="B71" s="17"/>
      <c r="C71" s="17"/>
      <c r="D71" s="17"/>
      <c r="E71" s="17"/>
      <c r="F71" s="17"/>
      <c r="G71" s="17"/>
      <c r="H71" s="17"/>
      <c r="I71" s="17"/>
      <c r="J71" s="17"/>
      <c r="K71" s="18"/>
    </row>
    <row r="72" spans="1:12" s="125" customFormat="1" x14ac:dyDescent="0.15">
      <c r="A72" s="90" t="s">
        <v>345</v>
      </c>
      <c r="B72" s="91"/>
      <c r="C72" s="91"/>
      <c r="D72" s="91"/>
      <c r="E72" s="91"/>
      <c r="F72" s="91"/>
      <c r="G72" s="91"/>
      <c r="H72" s="91"/>
      <c r="I72" s="91"/>
      <c r="J72" s="91"/>
      <c r="K72" s="126"/>
    </row>
    <row r="73" spans="1:12" s="125" customFormat="1" ht="30" customHeight="1" x14ac:dyDescent="0.15">
      <c r="A73" s="166" t="s">
        <v>346</v>
      </c>
      <c r="B73" s="287" t="s">
        <v>348</v>
      </c>
      <c r="C73" s="288"/>
      <c r="D73" s="289"/>
      <c r="E73" s="17" t="s">
        <v>54</v>
      </c>
      <c r="F73" s="91"/>
      <c r="G73" s="91"/>
      <c r="H73" s="91"/>
      <c r="I73" s="91"/>
      <c r="J73" s="91"/>
      <c r="K73" s="126"/>
      <c r="L73" s="169"/>
    </row>
    <row r="74" spans="1:12" s="125" customFormat="1" ht="30" customHeight="1" x14ac:dyDescent="0.15">
      <c r="A74" s="166" t="s">
        <v>347</v>
      </c>
      <c r="B74" s="290" t="s">
        <v>89</v>
      </c>
      <c r="C74" s="291"/>
      <c r="D74" s="17" t="s">
        <v>54</v>
      </c>
      <c r="E74" s="17"/>
      <c r="F74" s="91"/>
      <c r="G74" s="91"/>
      <c r="H74" s="91"/>
      <c r="I74" s="91"/>
      <c r="J74" s="91"/>
      <c r="K74" s="126"/>
    </row>
    <row r="75" spans="1:12" x14ac:dyDescent="0.15">
      <c r="A75" s="20"/>
      <c r="B75" s="21"/>
      <c r="C75" s="21"/>
      <c r="D75" s="21"/>
      <c r="E75" s="21"/>
      <c r="F75" s="21"/>
      <c r="G75" s="21"/>
      <c r="H75" s="21"/>
      <c r="I75" s="21"/>
      <c r="J75" s="21"/>
      <c r="K75" s="22"/>
    </row>
    <row r="76" spans="1:12" x14ac:dyDescent="0.15">
      <c r="A76" s="9"/>
      <c r="B76" s="9"/>
      <c r="C76" s="9"/>
      <c r="D76" s="9"/>
      <c r="E76" s="9"/>
      <c r="F76" s="9"/>
      <c r="G76" s="9"/>
      <c r="H76" s="9"/>
      <c r="I76" s="9"/>
      <c r="J76" s="9"/>
      <c r="K76" s="9"/>
    </row>
    <row r="77" spans="1:12" x14ac:dyDescent="0.15">
      <c r="A77" s="13" t="s">
        <v>166</v>
      </c>
      <c r="B77" s="14"/>
      <c r="C77" s="14"/>
      <c r="D77" s="14"/>
      <c r="E77" s="14"/>
      <c r="F77" s="14"/>
      <c r="G77" s="14"/>
      <c r="H77" s="14"/>
      <c r="I77" s="14"/>
      <c r="J77" s="14"/>
      <c r="K77" s="15"/>
    </row>
    <row r="78" spans="1:12" x14ac:dyDescent="0.15">
      <c r="A78" s="16"/>
      <c r="B78" s="17"/>
      <c r="C78" s="17"/>
      <c r="D78" s="17"/>
      <c r="E78" s="17"/>
      <c r="F78" s="17"/>
      <c r="G78" s="17"/>
      <c r="H78" s="17"/>
      <c r="I78" s="17"/>
      <c r="J78" s="17"/>
      <c r="K78" s="18"/>
    </row>
    <row r="79" spans="1:12" x14ac:dyDescent="0.15">
      <c r="A79" s="16"/>
      <c r="B79" s="17"/>
      <c r="C79" s="17"/>
      <c r="D79" s="17"/>
      <c r="E79" s="17"/>
      <c r="F79" s="17"/>
      <c r="G79" s="17"/>
      <c r="H79" s="17"/>
      <c r="I79" s="17"/>
      <c r="J79" s="17"/>
      <c r="K79" s="18"/>
    </row>
    <row r="80" spans="1:12" x14ac:dyDescent="0.15">
      <c r="A80" s="16"/>
      <c r="B80" s="17"/>
      <c r="C80" s="17"/>
      <c r="D80" s="17"/>
      <c r="E80" s="17"/>
      <c r="F80" s="17"/>
      <c r="G80" s="17"/>
      <c r="H80" s="17"/>
      <c r="I80" s="17"/>
      <c r="J80" s="17"/>
      <c r="K80" s="18"/>
    </row>
    <row r="81" spans="1:11" ht="18.75" x14ac:dyDescent="0.15">
      <c r="A81" s="292" t="s">
        <v>16</v>
      </c>
      <c r="B81" s="293"/>
      <c r="C81" s="293"/>
      <c r="D81" s="293"/>
      <c r="E81" s="293"/>
      <c r="F81" s="293"/>
      <c r="G81" s="293"/>
      <c r="H81" s="293"/>
      <c r="I81" s="293"/>
      <c r="J81" s="293"/>
      <c r="K81" s="294"/>
    </row>
    <row r="82" spans="1:11" ht="18.75" x14ac:dyDescent="0.15">
      <c r="A82" s="19"/>
      <c r="B82" s="17"/>
      <c r="C82" s="17"/>
      <c r="D82" s="17"/>
      <c r="E82" s="17"/>
      <c r="F82" s="17"/>
      <c r="G82" s="17"/>
      <c r="H82" s="17"/>
      <c r="I82" s="17"/>
      <c r="J82" s="17"/>
      <c r="K82" s="18"/>
    </row>
    <row r="83" spans="1:11" x14ac:dyDescent="0.15">
      <c r="A83" s="16"/>
      <c r="B83" s="17"/>
      <c r="C83" s="17"/>
      <c r="D83" s="17"/>
      <c r="E83" s="17"/>
      <c r="F83" s="17"/>
      <c r="G83" s="17"/>
      <c r="H83" s="17"/>
      <c r="I83" s="17"/>
      <c r="J83" s="17"/>
      <c r="K83" s="18"/>
    </row>
    <row r="84" spans="1:11" x14ac:dyDescent="0.15">
      <c r="A84" s="16" t="s">
        <v>36</v>
      </c>
      <c r="B84" s="17"/>
      <c r="C84" s="17"/>
      <c r="D84" s="17"/>
      <c r="E84" s="17"/>
      <c r="F84" s="17"/>
      <c r="G84" s="17"/>
      <c r="H84" s="17"/>
      <c r="I84" s="17"/>
      <c r="J84" s="17"/>
      <c r="K84" s="18"/>
    </row>
    <row r="85" spans="1:11" ht="30" customHeight="1" x14ac:dyDescent="0.15">
      <c r="A85" s="85" t="s">
        <v>17</v>
      </c>
      <c r="B85" s="196" t="str">
        <f>CONCATENATE(基礎情報入力!D4,"　　",基礎情報入力!D5)</f>
        <v>　　</v>
      </c>
      <c r="C85" s="197"/>
      <c r="D85" s="197"/>
      <c r="E85" s="197"/>
      <c r="F85" s="197"/>
      <c r="G85" s="197"/>
      <c r="H85" s="197"/>
      <c r="I85" s="197"/>
      <c r="J85" s="197"/>
      <c r="K85" s="234"/>
    </row>
    <row r="86" spans="1:11" x14ac:dyDescent="0.15">
      <c r="A86" s="16"/>
      <c r="B86" s="17"/>
      <c r="C86" s="17"/>
      <c r="D86" s="17"/>
      <c r="E86" s="17"/>
      <c r="F86" s="17"/>
      <c r="G86" s="17"/>
      <c r="H86" s="17"/>
      <c r="I86" s="17"/>
      <c r="J86" s="17"/>
      <c r="K86" s="18"/>
    </row>
    <row r="87" spans="1:11" x14ac:dyDescent="0.15">
      <c r="A87" s="90" t="s">
        <v>213</v>
      </c>
      <c r="B87" s="17"/>
      <c r="C87" s="17"/>
      <c r="D87" s="17"/>
      <c r="E87" s="17"/>
      <c r="F87" s="17"/>
      <c r="G87" s="17"/>
      <c r="H87" s="17"/>
      <c r="I87" s="17"/>
      <c r="J87" s="17"/>
      <c r="K87" s="18"/>
    </row>
    <row r="88" spans="1:11" ht="30" customHeight="1" x14ac:dyDescent="0.15">
      <c r="A88" s="295"/>
      <c r="B88" s="296"/>
      <c r="C88" s="17" t="s">
        <v>20</v>
      </c>
      <c r="D88" s="17"/>
      <c r="E88" s="17"/>
      <c r="F88" s="17"/>
      <c r="G88" s="17"/>
      <c r="H88" s="17"/>
      <c r="I88" s="17"/>
      <c r="J88" s="17"/>
      <c r="K88" s="18"/>
    </row>
    <row r="89" spans="1:11" x14ac:dyDescent="0.15">
      <c r="A89" s="16"/>
      <c r="B89" s="17"/>
      <c r="C89" s="17"/>
      <c r="D89" s="17"/>
      <c r="E89" s="17"/>
      <c r="F89" s="17"/>
      <c r="G89" s="17"/>
      <c r="H89" s="17"/>
      <c r="I89" s="17"/>
      <c r="J89" s="17"/>
      <c r="K89" s="18"/>
    </row>
    <row r="90" spans="1:11" x14ac:dyDescent="0.15">
      <c r="A90" s="16" t="s">
        <v>18</v>
      </c>
      <c r="B90" s="17"/>
      <c r="C90" s="17"/>
      <c r="D90" s="17"/>
      <c r="E90" s="17"/>
      <c r="F90" s="17"/>
      <c r="G90" s="17"/>
      <c r="H90" s="17"/>
      <c r="I90" s="17"/>
      <c r="J90" s="17"/>
      <c r="K90" s="18"/>
    </row>
    <row r="91" spans="1:11" ht="30" customHeight="1" x14ac:dyDescent="0.15">
      <c r="A91" s="86" t="s">
        <v>19</v>
      </c>
      <c r="B91" s="297">
        <f>基礎情報入力!T40</f>
        <v>0</v>
      </c>
      <c r="C91" s="298"/>
      <c r="D91" s="298"/>
      <c r="E91" s="298"/>
      <c r="F91" s="298"/>
      <c r="G91" s="298"/>
      <c r="H91" s="298"/>
      <c r="I91" s="298"/>
      <c r="J91" s="298"/>
      <c r="K91" s="299"/>
    </row>
    <row r="92" spans="1:11" ht="24.95" customHeight="1" x14ac:dyDescent="0.15">
      <c r="A92" s="203" t="s">
        <v>34</v>
      </c>
      <c r="B92" s="297">
        <f>基礎情報入力!T41</f>
        <v>0</v>
      </c>
      <c r="C92" s="298"/>
      <c r="D92" s="298"/>
      <c r="E92" s="298"/>
      <c r="F92" s="298"/>
      <c r="G92" s="298"/>
      <c r="H92" s="298"/>
      <c r="I92" s="298"/>
      <c r="J92" s="298"/>
      <c r="K92" s="299"/>
    </row>
    <row r="93" spans="1:11" ht="39.950000000000003" customHeight="1" x14ac:dyDescent="0.15">
      <c r="A93" s="300"/>
      <c r="B93" s="301" t="str">
        <f>CONCATENATE(基礎情報入力!T42,基礎情報入力!T43,基礎情報入力!T44)</f>
        <v/>
      </c>
      <c r="C93" s="302"/>
      <c r="D93" s="302"/>
      <c r="E93" s="302"/>
      <c r="F93" s="302"/>
      <c r="G93" s="302"/>
      <c r="H93" s="302"/>
      <c r="I93" s="302"/>
      <c r="J93" s="302"/>
      <c r="K93" s="303"/>
    </row>
    <row r="94" spans="1:11" ht="30" customHeight="1" x14ac:dyDescent="0.15">
      <c r="A94" s="86" t="s">
        <v>21</v>
      </c>
      <c r="B94" s="311" t="str">
        <f>B93</f>
        <v/>
      </c>
      <c r="C94" s="312"/>
      <c r="D94" s="312"/>
      <c r="E94" s="312"/>
      <c r="F94" s="312"/>
      <c r="G94" s="312"/>
      <c r="H94" s="312"/>
      <c r="I94" s="312"/>
      <c r="J94" s="312"/>
      <c r="K94" s="313"/>
    </row>
    <row r="95" spans="1:11" x14ac:dyDescent="0.15">
      <c r="A95" s="16" t="s">
        <v>22</v>
      </c>
      <c r="B95" s="17"/>
      <c r="C95" s="17"/>
      <c r="D95" s="17"/>
      <c r="E95" s="17"/>
      <c r="F95" s="17"/>
      <c r="G95" s="17"/>
      <c r="H95" s="17"/>
      <c r="I95" s="17"/>
      <c r="J95" s="17"/>
      <c r="K95" s="18"/>
    </row>
    <row r="96" spans="1:11" x14ac:dyDescent="0.15">
      <c r="A96" s="16"/>
      <c r="B96" s="17"/>
      <c r="C96" s="17"/>
      <c r="D96" s="17"/>
      <c r="E96" s="17"/>
      <c r="F96" s="17"/>
      <c r="G96" s="17"/>
      <c r="H96" s="17"/>
      <c r="I96" s="17"/>
      <c r="J96" s="17"/>
      <c r="K96" s="18"/>
    </row>
    <row r="97" spans="1:12" ht="39.950000000000003" customHeight="1" x14ac:dyDescent="0.15">
      <c r="A97" s="86" t="s">
        <v>23</v>
      </c>
      <c r="B97" s="314"/>
      <c r="C97" s="315"/>
      <c r="D97" s="315"/>
      <c r="E97" s="315"/>
      <c r="F97" s="315"/>
      <c r="G97" s="315"/>
      <c r="H97" s="315"/>
      <c r="I97" s="315"/>
      <c r="J97" s="315"/>
      <c r="K97" s="316"/>
    </row>
    <row r="98" spans="1:12" ht="30" customHeight="1" x14ac:dyDescent="0.15">
      <c r="A98" s="8" t="s">
        <v>24</v>
      </c>
      <c r="B98" s="317" t="s">
        <v>37</v>
      </c>
      <c r="C98" s="318"/>
      <c r="D98" s="318"/>
      <c r="E98" s="318"/>
      <c r="F98" s="87" t="s">
        <v>40</v>
      </c>
      <c r="G98" s="88"/>
      <c r="H98" s="87" t="s">
        <v>38</v>
      </c>
      <c r="I98" s="88"/>
      <c r="J98" s="10" t="s">
        <v>39</v>
      </c>
      <c r="K98" s="11"/>
    </row>
    <row r="99" spans="1:12" ht="30" customHeight="1" x14ac:dyDescent="0.15">
      <c r="A99" s="8" t="s">
        <v>25</v>
      </c>
      <c r="B99" s="319">
        <f>基礎情報入力!T45</f>
        <v>0</v>
      </c>
      <c r="C99" s="320"/>
      <c r="D99" s="9" t="s">
        <v>26</v>
      </c>
      <c r="E99" s="9"/>
      <c r="F99" s="9"/>
      <c r="G99" s="9"/>
      <c r="H99" s="9"/>
      <c r="I99" s="9"/>
      <c r="J99" s="9"/>
      <c r="K99" s="6"/>
    </row>
    <row r="100" spans="1:12" ht="30" customHeight="1" x14ac:dyDescent="0.15">
      <c r="A100" s="85" t="s">
        <v>35</v>
      </c>
      <c r="B100" s="290" t="s">
        <v>44</v>
      </c>
      <c r="C100" s="321"/>
      <c r="D100" s="9" t="s">
        <v>27</v>
      </c>
      <c r="E100" s="9"/>
      <c r="F100" s="9"/>
      <c r="G100" s="9"/>
      <c r="H100" s="9"/>
      <c r="I100" s="9"/>
      <c r="J100" s="9"/>
      <c r="K100" s="6"/>
    </row>
    <row r="101" spans="1:12" x14ac:dyDescent="0.15">
      <c r="A101" s="16"/>
      <c r="B101" s="17"/>
      <c r="C101" s="17"/>
      <c r="D101" s="17"/>
      <c r="E101" s="17"/>
      <c r="F101" s="17"/>
      <c r="G101" s="17"/>
      <c r="H101" s="17"/>
      <c r="I101" s="17"/>
      <c r="J101" s="17"/>
      <c r="K101" s="18"/>
    </row>
    <row r="102" spans="1:12" x14ac:dyDescent="0.15">
      <c r="A102" s="16" t="s">
        <v>28</v>
      </c>
      <c r="B102" s="17"/>
      <c r="C102" s="17"/>
      <c r="D102" s="17"/>
      <c r="E102" s="17"/>
      <c r="F102" s="17"/>
      <c r="G102" s="17"/>
      <c r="H102" s="17"/>
      <c r="I102" s="17"/>
      <c r="J102" s="17"/>
      <c r="K102" s="18"/>
    </row>
    <row r="103" spans="1:12" ht="20.100000000000001" customHeight="1" x14ac:dyDescent="0.15">
      <c r="A103" s="235" t="s">
        <v>29</v>
      </c>
      <c r="B103" s="235"/>
      <c r="C103" s="235"/>
      <c r="D103" s="235"/>
      <c r="E103" s="235" t="s">
        <v>42</v>
      </c>
      <c r="F103" s="235"/>
      <c r="G103" s="235"/>
      <c r="H103" s="235"/>
      <c r="I103" s="235" t="s">
        <v>43</v>
      </c>
      <c r="J103" s="235"/>
      <c r="K103" s="235"/>
    </row>
    <row r="104" spans="1:12" ht="30" customHeight="1" x14ac:dyDescent="0.15">
      <c r="A104" s="310" t="s">
        <v>164</v>
      </c>
      <c r="B104" s="310"/>
      <c r="C104" s="310"/>
      <c r="D104" s="310"/>
      <c r="E104" s="306">
        <f>'様式3-3 ｲ（改修・要緊急安全確認）'!D12</f>
        <v>0</v>
      </c>
      <c r="F104" s="307"/>
      <c r="G104" s="308"/>
      <c r="H104" s="12" t="s">
        <v>41</v>
      </c>
      <c r="I104" s="309"/>
      <c r="J104" s="309"/>
      <c r="K104" s="309"/>
    </row>
    <row r="105" spans="1:12" ht="30" customHeight="1" x14ac:dyDescent="0.15">
      <c r="A105" s="310" t="s">
        <v>165</v>
      </c>
      <c r="B105" s="310"/>
      <c r="C105" s="310"/>
      <c r="D105" s="310"/>
      <c r="E105" s="306">
        <f>'様式3-3 ｲ（改修・要緊急安全確認）'!C12</f>
        <v>0</v>
      </c>
      <c r="F105" s="307"/>
      <c r="G105" s="308"/>
      <c r="H105" s="12" t="s">
        <v>41</v>
      </c>
      <c r="I105" s="309"/>
      <c r="J105" s="309"/>
      <c r="K105" s="309"/>
    </row>
    <row r="106" spans="1:12" ht="30" customHeight="1" x14ac:dyDescent="0.15">
      <c r="A106" s="310" t="s">
        <v>81</v>
      </c>
      <c r="B106" s="310"/>
      <c r="C106" s="310"/>
      <c r="D106" s="310"/>
      <c r="E106" s="306">
        <f>'様式3-3 ｲ（改修・要緊急安全確認）'!F12</f>
        <v>0</v>
      </c>
      <c r="F106" s="307"/>
      <c r="G106" s="308"/>
      <c r="H106" s="12" t="s">
        <v>41</v>
      </c>
      <c r="I106" s="309"/>
      <c r="J106" s="309"/>
      <c r="K106" s="309"/>
    </row>
    <row r="107" spans="1:12" ht="30" customHeight="1" x14ac:dyDescent="0.15">
      <c r="A107" s="310" t="s">
        <v>32</v>
      </c>
      <c r="B107" s="310"/>
      <c r="C107" s="310"/>
      <c r="D107" s="310"/>
      <c r="E107" s="306">
        <f>'様式3-3 ｲ（改修・要緊急安全確認）'!V12</f>
        <v>0</v>
      </c>
      <c r="F107" s="307"/>
      <c r="G107" s="308"/>
      <c r="H107" s="12" t="s">
        <v>41</v>
      </c>
      <c r="I107" s="309"/>
      <c r="J107" s="309"/>
      <c r="K107" s="309"/>
    </row>
    <row r="108" spans="1:12" x14ac:dyDescent="0.15">
      <c r="A108" s="16" t="s">
        <v>33</v>
      </c>
      <c r="B108" s="17"/>
      <c r="C108" s="17"/>
      <c r="D108" s="17"/>
      <c r="E108" s="17"/>
      <c r="F108" s="17"/>
      <c r="G108" s="17"/>
      <c r="H108" s="17"/>
      <c r="I108" s="17"/>
      <c r="J108" s="17"/>
      <c r="K108" s="18"/>
    </row>
    <row r="109" spans="1:12" x14ac:dyDescent="0.15">
      <c r="A109" s="16"/>
      <c r="B109" s="17"/>
      <c r="C109" s="17"/>
      <c r="D109" s="17"/>
      <c r="E109" s="17"/>
      <c r="F109" s="17"/>
      <c r="G109" s="17"/>
      <c r="H109" s="17"/>
      <c r="I109" s="17"/>
      <c r="J109" s="17"/>
      <c r="K109" s="18"/>
    </row>
    <row r="110" spans="1:12" s="125" customFormat="1" x14ac:dyDescent="0.15">
      <c r="A110" s="90" t="s">
        <v>345</v>
      </c>
      <c r="B110" s="91"/>
      <c r="C110" s="91"/>
      <c r="D110" s="91"/>
      <c r="E110" s="91"/>
      <c r="F110" s="91"/>
      <c r="G110" s="91"/>
      <c r="H110" s="91"/>
      <c r="I110" s="91"/>
      <c r="J110" s="91"/>
      <c r="K110" s="126"/>
    </row>
    <row r="111" spans="1:12" s="125" customFormat="1" ht="30" customHeight="1" x14ac:dyDescent="0.15">
      <c r="A111" s="166" t="s">
        <v>346</v>
      </c>
      <c r="B111" s="245" t="s">
        <v>369</v>
      </c>
      <c r="C111" s="246"/>
      <c r="D111" s="247"/>
      <c r="E111" s="17" t="s">
        <v>54</v>
      </c>
      <c r="F111" s="91"/>
      <c r="G111" s="91"/>
      <c r="H111" s="91"/>
      <c r="I111" s="91"/>
      <c r="J111" s="91"/>
      <c r="K111" s="126"/>
      <c r="L111" s="169"/>
    </row>
    <row r="112" spans="1:12" s="125" customFormat="1" ht="30" customHeight="1" x14ac:dyDescent="0.15">
      <c r="A112" s="166" t="s">
        <v>347</v>
      </c>
      <c r="B112" s="248" t="s">
        <v>370</v>
      </c>
      <c r="C112" s="249"/>
      <c r="D112" s="91" t="s">
        <v>54</v>
      </c>
      <c r="E112" s="17"/>
      <c r="F112" s="91"/>
      <c r="G112" s="91"/>
      <c r="H112" s="91"/>
      <c r="I112" s="91"/>
      <c r="J112" s="91"/>
      <c r="K112" s="126"/>
    </row>
    <row r="113" spans="1:11" x14ac:dyDescent="0.15">
      <c r="A113" s="20"/>
      <c r="B113" s="21"/>
      <c r="C113" s="21"/>
      <c r="D113" s="21"/>
      <c r="E113" s="21"/>
      <c r="F113" s="21"/>
      <c r="G113" s="21"/>
      <c r="H113" s="21"/>
      <c r="I113" s="21"/>
      <c r="J113" s="21"/>
      <c r="K113" s="22"/>
    </row>
    <row r="114" spans="1:11" x14ac:dyDescent="0.15">
      <c r="A114" s="9"/>
      <c r="B114" s="9"/>
      <c r="C114" s="9"/>
      <c r="D114" s="9"/>
      <c r="E114" s="9"/>
      <c r="F114" s="9"/>
      <c r="G114" s="9"/>
      <c r="H114" s="9"/>
      <c r="I114" s="9"/>
      <c r="J114" s="9"/>
      <c r="K114" s="9"/>
    </row>
    <row r="115" spans="1:11" x14ac:dyDescent="0.15">
      <c r="A115" s="13" t="s">
        <v>166</v>
      </c>
      <c r="B115" s="14"/>
      <c r="C115" s="14"/>
      <c r="D115" s="14"/>
      <c r="E115" s="14"/>
      <c r="F115" s="14"/>
      <c r="G115" s="14"/>
      <c r="H115" s="14"/>
      <c r="I115" s="14"/>
      <c r="J115" s="14"/>
      <c r="K115" s="15"/>
    </row>
    <row r="116" spans="1:11" x14ac:dyDescent="0.15">
      <c r="A116" s="16"/>
      <c r="B116" s="17"/>
      <c r="C116" s="17"/>
      <c r="D116" s="17"/>
      <c r="E116" s="17"/>
      <c r="F116" s="17"/>
      <c r="G116" s="17"/>
      <c r="H116" s="17"/>
      <c r="I116" s="17"/>
      <c r="J116" s="17"/>
      <c r="K116" s="18"/>
    </row>
    <row r="117" spans="1:11" x14ac:dyDescent="0.15">
      <c r="A117" s="16"/>
      <c r="B117" s="17"/>
      <c r="C117" s="17"/>
      <c r="D117" s="17"/>
      <c r="E117" s="17"/>
      <c r="F117" s="17"/>
      <c r="G117" s="17"/>
      <c r="H117" s="17"/>
      <c r="I117" s="17"/>
      <c r="J117" s="17"/>
      <c r="K117" s="18"/>
    </row>
    <row r="118" spans="1:11" x14ac:dyDescent="0.15">
      <c r="A118" s="16"/>
      <c r="B118" s="17"/>
      <c r="C118" s="17"/>
      <c r="D118" s="17"/>
      <c r="E118" s="17"/>
      <c r="F118" s="17"/>
      <c r="G118" s="17"/>
      <c r="H118" s="17"/>
      <c r="I118" s="17"/>
      <c r="J118" s="17"/>
      <c r="K118" s="18"/>
    </row>
    <row r="119" spans="1:11" ht="18.75" x14ac:dyDescent="0.15">
      <c r="A119" s="292" t="s">
        <v>16</v>
      </c>
      <c r="B119" s="293"/>
      <c r="C119" s="293"/>
      <c r="D119" s="293"/>
      <c r="E119" s="293"/>
      <c r="F119" s="293"/>
      <c r="G119" s="293"/>
      <c r="H119" s="293"/>
      <c r="I119" s="293"/>
      <c r="J119" s="293"/>
      <c r="K119" s="294"/>
    </row>
    <row r="120" spans="1:11" ht="18.75" x14ac:dyDescent="0.15">
      <c r="A120" s="19"/>
      <c r="B120" s="17"/>
      <c r="C120" s="17"/>
      <c r="D120" s="17"/>
      <c r="E120" s="17"/>
      <c r="F120" s="17"/>
      <c r="G120" s="17"/>
      <c r="H120" s="17"/>
      <c r="I120" s="17"/>
      <c r="J120" s="17"/>
      <c r="K120" s="18"/>
    </row>
    <row r="121" spans="1:11" x14ac:dyDescent="0.15">
      <c r="A121" s="16"/>
      <c r="B121" s="17"/>
      <c r="C121" s="17"/>
      <c r="D121" s="17"/>
      <c r="E121" s="17"/>
      <c r="F121" s="17"/>
      <c r="G121" s="17"/>
      <c r="H121" s="17"/>
      <c r="I121" s="17"/>
      <c r="J121" s="17"/>
      <c r="K121" s="18"/>
    </row>
    <row r="122" spans="1:11" x14ac:dyDescent="0.15">
      <c r="A122" s="16" t="s">
        <v>36</v>
      </c>
      <c r="B122" s="17"/>
      <c r="C122" s="17"/>
      <c r="D122" s="17"/>
      <c r="E122" s="17"/>
      <c r="F122" s="17"/>
      <c r="G122" s="17"/>
      <c r="H122" s="17"/>
      <c r="I122" s="17"/>
      <c r="J122" s="17"/>
      <c r="K122" s="18"/>
    </row>
    <row r="123" spans="1:11" ht="30" customHeight="1" x14ac:dyDescent="0.15">
      <c r="A123" s="85" t="s">
        <v>17</v>
      </c>
      <c r="B123" s="196" t="str">
        <f>CONCATENATE(基礎情報入力!D4,"　　",基礎情報入力!D5)</f>
        <v>　　</v>
      </c>
      <c r="C123" s="197"/>
      <c r="D123" s="197"/>
      <c r="E123" s="197"/>
      <c r="F123" s="197"/>
      <c r="G123" s="197"/>
      <c r="H123" s="197"/>
      <c r="I123" s="197"/>
      <c r="J123" s="197"/>
      <c r="K123" s="234"/>
    </row>
    <row r="124" spans="1:11" x14ac:dyDescent="0.15">
      <c r="A124" s="16"/>
      <c r="B124" s="17"/>
      <c r="C124" s="17"/>
      <c r="D124" s="17"/>
      <c r="E124" s="17"/>
      <c r="F124" s="17"/>
      <c r="G124" s="17"/>
      <c r="H124" s="17"/>
      <c r="I124" s="17"/>
      <c r="J124" s="17"/>
      <c r="K124" s="18"/>
    </row>
    <row r="125" spans="1:11" x14ac:dyDescent="0.15">
      <c r="A125" s="90" t="s">
        <v>213</v>
      </c>
      <c r="B125" s="17"/>
      <c r="C125" s="17"/>
      <c r="D125" s="17"/>
      <c r="E125" s="17"/>
      <c r="F125" s="17"/>
      <c r="G125" s="17"/>
      <c r="H125" s="17"/>
      <c r="I125" s="17"/>
      <c r="J125" s="17"/>
      <c r="K125" s="18"/>
    </row>
    <row r="126" spans="1:11" ht="30" customHeight="1" x14ac:dyDescent="0.15">
      <c r="A126" s="295"/>
      <c r="B126" s="296"/>
      <c r="C126" s="17" t="s">
        <v>20</v>
      </c>
      <c r="D126" s="17"/>
      <c r="E126" s="17"/>
      <c r="F126" s="17"/>
      <c r="G126" s="17"/>
      <c r="H126" s="17"/>
      <c r="I126" s="17"/>
      <c r="J126" s="17"/>
      <c r="K126" s="18"/>
    </row>
    <row r="127" spans="1:11" x14ac:dyDescent="0.15">
      <c r="A127" s="16"/>
      <c r="B127" s="17"/>
      <c r="C127" s="17"/>
      <c r="D127" s="17"/>
      <c r="E127" s="17"/>
      <c r="F127" s="17"/>
      <c r="G127" s="17"/>
      <c r="H127" s="17"/>
      <c r="I127" s="17"/>
      <c r="J127" s="17"/>
      <c r="K127" s="18"/>
    </row>
    <row r="128" spans="1:11" x14ac:dyDescent="0.15">
      <c r="A128" s="16" t="s">
        <v>18</v>
      </c>
      <c r="B128" s="17"/>
      <c r="C128" s="17"/>
      <c r="D128" s="17"/>
      <c r="E128" s="17"/>
      <c r="F128" s="17"/>
      <c r="G128" s="17"/>
      <c r="H128" s="17"/>
      <c r="I128" s="17"/>
      <c r="J128" s="17"/>
      <c r="K128" s="18"/>
    </row>
    <row r="129" spans="1:11" ht="30" customHeight="1" x14ac:dyDescent="0.15">
      <c r="A129" s="86" t="s">
        <v>19</v>
      </c>
      <c r="B129" s="297">
        <f>基礎情報入力!T55</f>
        <v>0</v>
      </c>
      <c r="C129" s="298"/>
      <c r="D129" s="298"/>
      <c r="E129" s="298"/>
      <c r="F129" s="298"/>
      <c r="G129" s="298"/>
      <c r="H129" s="298"/>
      <c r="I129" s="298"/>
      <c r="J129" s="298"/>
      <c r="K129" s="299"/>
    </row>
    <row r="130" spans="1:11" ht="24.95" customHeight="1" x14ac:dyDescent="0.15">
      <c r="A130" s="203" t="s">
        <v>34</v>
      </c>
      <c r="B130" s="297">
        <f>基礎情報入力!T56</f>
        <v>0</v>
      </c>
      <c r="C130" s="298"/>
      <c r="D130" s="298"/>
      <c r="E130" s="298"/>
      <c r="F130" s="298"/>
      <c r="G130" s="298"/>
      <c r="H130" s="298"/>
      <c r="I130" s="298"/>
      <c r="J130" s="298"/>
      <c r="K130" s="299"/>
    </row>
    <row r="131" spans="1:11" ht="39.950000000000003" customHeight="1" x14ac:dyDescent="0.15">
      <c r="A131" s="300"/>
      <c r="B131" s="301" t="str">
        <f>CONCATENATE(基礎情報入力!T57,基礎情報入力!T58,基礎情報入力!T59)</f>
        <v/>
      </c>
      <c r="C131" s="302"/>
      <c r="D131" s="302"/>
      <c r="E131" s="302"/>
      <c r="F131" s="302"/>
      <c r="G131" s="302"/>
      <c r="H131" s="302"/>
      <c r="I131" s="302"/>
      <c r="J131" s="302"/>
      <c r="K131" s="303"/>
    </row>
    <row r="132" spans="1:11" ht="30" customHeight="1" x14ac:dyDescent="0.15">
      <c r="A132" s="86" t="s">
        <v>21</v>
      </c>
      <c r="B132" s="311" t="str">
        <f>B131</f>
        <v/>
      </c>
      <c r="C132" s="312"/>
      <c r="D132" s="312"/>
      <c r="E132" s="312"/>
      <c r="F132" s="312"/>
      <c r="G132" s="312"/>
      <c r="H132" s="312"/>
      <c r="I132" s="312"/>
      <c r="J132" s="312"/>
      <c r="K132" s="313"/>
    </row>
    <row r="133" spans="1:11" x14ac:dyDescent="0.15">
      <c r="A133" s="16" t="s">
        <v>22</v>
      </c>
      <c r="B133" s="17"/>
      <c r="C133" s="17"/>
      <c r="D133" s="17"/>
      <c r="E133" s="17"/>
      <c r="F133" s="17"/>
      <c r="G133" s="17"/>
      <c r="H133" s="17"/>
      <c r="I133" s="17"/>
      <c r="J133" s="17"/>
      <c r="K133" s="18"/>
    </row>
    <row r="134" spans="1:11" x14ac:dyDescent="0.15">
      <c r="A134" s="16"/>
      <c r="B134" s="17"/>
      <c r="C134" s="17"/>
      <c r="D134" s="17"/>
      <c r="E134" s="17"/>
      <c r="F134" s="17"/>
      <c r="G134" s="17"/>
      <c r="H134" s="17"/>
      <c r="I134" s="17"/>
      <c r="J134" s="17"/>
      <c r="K134" s="18"/>
    </row>
    <row r="135" spans="1:11" ht="39.950000000000003" customHeight="1" x14ac:dyDescent="0.15">
      <c r="A135" s="86" t="s">
        <v>23</v>
      </c>
      <c r="B135" s="314"/>
      <c r="C135" s="315"/>
      <c r="D135" s="315"/>
      <c r="E135" s="315"/>
      <c r="F135" s="315"/>
      <c r="G135" s="315"/>
      <c r="H135" s="315"/>
      <c r="I135" s="315"/>
      <c r="J135" s="315"/>
      <c r="K135" s="316"/>
    </row>
    <row r="136" spans="1:11" ht="30" customHeight="1" x14ac:dyDescent="0.15">
      <c r="A136" s="8" t="s">
        <v>24</v>
      </c>
      <c r="B136" s="317" t="s">
        <v>37</v>
      </c>
      <c r="C136" s="318"/>
      <c r="D136" s="318"/>
      <c r="E136" s="318"/>
      <c r="F136" s="87" t="s">
        <v>40</v>
      </c>
      <c r="G136" s="88"/>
      <c r="H136" s="87" t="s">
        <v>38</v>
      </c>
      <c r="I136" s="88"/>
      <c r="J136" s="10" t="s">
        <v>39</v>
      </c>
      <c r="K136" s="11"/>
    </row>
    <row r="137" spans="1:11" ht="30" customHeight="1" x14ac:dyDescent="0.15">
      <c r="A137" s="8" t="s">
        <v>25</v>
      </c>
      <c r="B137" s="319">
        <f>基礎情報入力!T60</f>
        <v>0</v>
      </c>
      <c r="C137" s="320"/>
      <c r="D137" s="9" t="s">
        <v>26</v>
      </c>
      <c r="E137" s="9"/>
      <c r="F137" s="9"/>
      <c r="G137" s="9"/>
      <c r="H137" s="9"/>
      <c r="I137" s="9"/>
      <c r="J137" s="9"/>
      <c r="K137" s="6"/>
    </row>
    <row r="138" spans="1:11" ht="30" customHeight="1" x14ac:dyDescent="0.15">
      <c r="A138" s="85" t="s">
        <v>35</v>
      </c>
      <c r="B138" s="290" t="s">
        <v>44</v>
      </c>
      <c r="C138" s="321"/>
      <c r="D138" s="9" t="s">
        <v>27</v>
      </c>
      <c r="E138" s="9"/>
      <c r="F138" s="9"/>
      <c r="G138" s="9"/>
      <c r="H138" s="9"/>
      <c r="I138" s="9"/>
      <c r="J138" s="9"/>
      <c r="K138" s="6"/>
    </row>
    <row r="139" spans="1:11" x14ac:dyDescent="0.15">
      <c r="A139" s="16"/>
      <c r="B139" s="17"/>
      <c r="C139" s="17"/>
      <c r="D139" s="17"/>
      <c r="E139" s="17"/>
      <c r="F139" s="17"/>
      <c r="G139" s="17"/>
      <c r="H139" s="17"/>
      <c r="I139" s="17"/>
      <c r="J139" s="17"/>
      <c r="K139" s="18"/>
    </row>
    <row r="140" spans="1:11" x14ac:dyDescent="0.15">
      <c r="A140" s="16" t="s">
        <v>28</v>
      </c>
      <c r="B140" s="17"/>
      <c r="C140" s="17"/>
      <c r="D140" s="17"/>
      <c r="E140" s="17"/>
      <c r="F140" s="17"/>
      <c r="G140" s="17"/>
      <c r="H140" s="17"/>
      <c r="I140" s="17"/>
      <c r="J140" s="17"/>
      <c r="K140" s="18"/>
    </row>
    <row r="141" spans="1:11" ht="20.100000000000001" customHeight="1" x14ac:dyDescent="0.15">
      <c r="A141" s="235" t="s">
        <v>29</v>
      </c>
      <c r="B141" s="235"/>
      <c r="C141" s="235"/>
      <c r="D141" s="235"/>
      <c r="E141" s="235" t="s">
        <v>42</v>
      </c>
      <c r="F141" s="235"/>
      <c r="G141" s="235"/>
      <c r="H141" s="235"/>
      <c r="I141" s="235" t="s">
        <v>43</v>
      </c>
      <c r="J141" s="235"/>
      <c r="K141" s="235"/>
    </row>
    <row r="142" spans="1:11" ht="30" customHeight="1" x14ac:dyDescent="0.15">
      <c r="A142" s="310" t="s">
        <v>164</v>
      </c>
      <c r="B142" s="310"/>
      <c r="C142" s="310"/>
      <c r="D142" s="310"/>
      <c r="E142" s="306">
        <f>'様式3-3 ｲ（改修・要緊急安全確認）'!D14</f>
        <v>0</v>
      </c>
      <c r="F142" s="307"/>
      <c r="G142" s="308"/>
      <c r="H142" s="12" t="s">
        <v>41</v>
      </c>
      <c r="I142" s="309"/>
      <c r="J142" s="309"/>
      <c r="K142" s="309"/>
    </row>
    <row r="143" spans="1:11" ht="30" customHeight="1" x14ac:dyDescent="0.15">
      <c r="A143" s="310" t="s">
        <v>165</v>
      </c>
      <c r="B143" s="310"/>
      <c r="C143" s="310"/>
      <c r="D143" s="310"/>
      <c r="E143" s="306">
        <f>'様式3-3 ｲ（改修・要緊急安全確認）'!C14</f>
        <v>0</v>
      </c>
      <c r="F143" s="307"/>
      <c r="G143" s="308"/>
      <c r="H143" s="12" t="s">
        <v>41</v>
      </c>
      <c r="I143" s="309"/>
      <c r="J143" s="309"/>
      <c r="K143" s="309"/>
    </row>
    <row r="144" spans="1:11" ht="30" customHeight="1" x14ac:dyDescent="0.15">
      <c r="A144" s="310" t="s">
        <v>81</v>
      </c>
      <c r="B144" s="310"/>
      <c r="C144" s="310"/>
      <c r="D144" s="310"/>
      <c r="E144" s="306">
        <f>'様式3-3 ｲ（改修・要緊急安全確認）'!F14</f>
        <v>0</v>
      </c>
      <c r="F144" s="307"/>
      <c r="G144" s="308"/>
      <c r="H144" s="12" t="s">
        <v>41</v>
      </c>
      <c r="I144" s="309"/>
      <c r="J144" s="309"/>
      <c r="K144" s="309"/>
    </row>
    <row r="145" spans="1:12" ht="30" customHeight="1" x14ac:dyDescent="0.15">
      <c r="A145" s="310" t="s">
        <v>32</v>
      </c>
      <c r="B145" s="310"/>
      <c r="C145" s="310"/>
      <c r="D145" s="310"/>
      <c r="E145" s="306">
        <f>'様式3-3 ｲ（改修・要緊急安全確認）'!V14</f>
        <v>0</v>
      </c>
      <c r="F145" s="307"/>
      <c r="G145" s="308"/>
      <c r="H145" s="12" t="s">
        <v>41</v>
      </c>
      <c r="I145" s="309"/>
      <c r="J145" s="309"/>
      <c r="K145" s="309"/>
    </row>
    <row r="146" spans="1:12" x14ac:dyDescent="0.15">
      <c r="A146" s="16" t="s">
        <v>33</v>
      </c>
      <c r="B146" s="17"/>
      <c r="C146" s="17"/>
      <c r="D146" s="17"/>
      <c r="E146" s="17"/>
      <c r="F146" s="17"/>
      <c r="G146" s="17"/>
      <c r="H146" s="17"/>
      <c r="I146" s="17"/>
      <c r="J146" s="17"/>
      <c r="K146" s="18"/>
    </row>
    <row r="147" spans="1:12" x14ac:dyDescent="0.15">
      <c r="A147" s="16"/>
      <c r="B147" s="17"/>
      <c r="C147" s="17"/>
      <c r="D147" s="17"/>
      <c r="E147" s="17"/>
      <c r="F147" s="17"/>
      <c r="G147" s="17"/>
      <c r="H147" s="17"/>
      <c r="I147" s="17"/>
      <c r="J147" s="17"/>
      <c r="K147" s="18"/>
    </row>
    <row r="148" spans="1:12" s="125" customFormat="1" x14ac:dyDescent="0.15">
      <c r="A148" s="90" t="s">
        <v>345</v>
      </c>
      <c r="B148" s="91"/>
      <c r="C148" s="91"/>
      <c r="D148" s="91"/>
      <c r="E148" s="91"/>
      <c r="F148" s="91"/>
      <c r="G148" s="91"/>
      <c r="H148" s="91"/>
      <c r="I148" s="91"/>
      <c r="J148" s="91"/>
      <c r="K148" s="126"/>
    </row>
    <row r="149" spans="1:12" s="125" customFormat="1" ht="30" customHeight="1" x14ac:dyDescent="0.15">
      <c r="A149" s="166" t="s">
        <v>346</v>
      </c>
      <c r="B149" s="245" t="s">
        <v>369</v>
      </c>
      <c r="C149" s="246"/>
      <c r="D149" s="247"/>
      <c r="E149" s="17" t="s">
        <v>54</v>
      </c>
      <c r="F149" s="91"/>
      <c r="G149" s="91"/>
      <c r="H149" s="91"/>
      <c r="I149" s="91"/>
      <c r="J149" s="91"/>
      <c r="K149" s="126"/>
      <c r="L149" s="169"/>
    </row>
    <row r="150" spans="1:12" s="125" customFormat="1" ht="30" customHeight="1" x14ac:dyDescent="0.15">
      <c r="A150" s="166" t="s">
        <v>347</v>
      </c>
      <c r="B150" s="248" t="s">
        <v>370</v>
      </c>
      <c r="C150" s="249"/>
      <c r="D150" s="91" t="s">
        <v>54</v>
      </c>
      <c r="E150" s="17"/>
      <c r="F150" s="91"/>
      <c r="G150" s="91"/>
      <c r="H150" s="91"/>
      <c r="I150" s="91"/>
      <c r="J150" s="91"/>
      <c r="K150" s="126"/>
    </row>
    <row r="151" spans="1:12" x14ac:dyDescent="0.15">
      <c r="A151" s="20"/>
      <c r="B151" s="21"/>
      <c r="C151" s="21"/>
      <c r="D151" s="21"/>
      <c r="E151" s="21"/>
      <c r="F151" s="21"/>
      <c r="G151" s="21"/>
      <c r="H151" s="21"/>
      <c r="I151" s="21"/>
      <c r="J151" s="21"/>
      <c r="K151" s="22"/>
    </row>
    <row r="152" spans="1:12" x14ac:dyDescent="0.15">
      <c r="A152" s="21"/>
      <c r="B152" s="21"/>
      <c r="C152" s="21"/>
      <c r="D152" s="21"/>
      <c r="E152" s="21"/>
      <c r="F152" s="21"/>
      <c r="G152" s="21"/>
      <c r="H152" s="21"/>
      <c r="I152" s="21"/>
      <c r="J152" s="21"/>
      <c r="K152" s="21"/>
    </row>
    <row r="153" spans="1:12" x14ac:dyDescent="0.15">
      <c r="A153" s="13" t="s">
        <v>166</v>
      </c>
      <c r="B153" s="14"/>
      <c r="C153" s="14"/>
      <c r="D153" s="14"/>
      <c r="E153" s="14"/>
      <c r="F153" s="14"/>
      <c r="G153" s="14"/>
      <c r="H153" s="14"/>
      <c r="I153" s="14"/>
      <c r="J153" s="14"/>
      <c r="K153" s="15"/>
    </row>
    <row r="154" spans="1:12" x14ac:dyDescent="0.15">
      <c r="A154" s="16"/>
      <c r="B154" s="17"/>
      <c r="C154" s="17"/>
      <c r="D154" s="17"/>
      <c r="E154" s="17"/>
      <c r="F154" s="17"/>
      <c r="G154" s="17"/>
      <c r="H154" s="17"/>
      <c r="I154" s="17"/>
      <c r="J154" s="17"/>
      <c r="K154" s="18"/>
    </row>
    <row r="155" spans="1:12" x14ac:dyDescent="0.15">
      <c r="A155" s="16"/>
      <c r="B155" s="17"/>
      <c r="C155" s="17"/>
      <c r="D155" s="17"/>
      <c r="E155" s="17"/>
      <c r="F155" s="17"/>
      <c r="G155" s="17"/>
      <c r="H155" s="17"/>
      <c r="I155" s="17"/>
      <c r="J155" s="17"/>
      <c r="K155" s="18"/>
    </row>
    <row r="156" spans="1:12" x14ac:dyDescent="0.15">
      <c r="A156" s="16"/>
      <c r="B156" s="17"/>
      <c r="C156" s="17"/>
      <c r="D156" s="17"/>
      <c r="E156" s="17"/>
      <c r="F156" s="17"/>
      <c r="G156" s="17"/>
      <c r="H156" s="17"/>
      <c r="I156" s="17"/>
      <c r="J156" s="17"/>
      <c r="K156" s="18"/>
    </row>
    <row r="157" spans="1:12" ht="18.75" x14ac:dyDescent="0.15">
      <c r="A157" s="292" t="s">
        <v>16</v>
      </c>
      <c r="B157" s="293"/>
      <c r="C157" s="293"/>
      <c r="D157" s="293"/>
      <c r="E157" s="293"/>
      <c r="F157" s="293"/>
      <c r="G157" s="293"/>
      <c r="H157" s="293"/>
      <c r="I157" s="293"/>
      <c r="J157" s="293"/>
      <c r="K157" s="294"/>
    </row>
    <row r="158" spans="1:12" ht="18.75" x14ac:dyDescent="0.15">
      <c r="A158" s="19"/>
      <c r="B158" s="17"/>
      <c r="C158" s="17"/>
      <c r="D158" s="17"/>
      <c r="E158" s="17"/>
      <c r="F158" s="17"/>
      <c r="G158" s="17"/>
      <c r="H158" s="17"/>
      <c r="I158" s="17"/>
      <c r="J158" s="17"/>
      <c r="K158" s="18"/>
    </row>
    <row r="159" spans="1:12" x14ac:dyDescent="0.15">
      <c r="A159" s="16"/>
      <c r="B159" s="17"/>
      <c r="C159" s="17"/>
      <c r="D159" s="17"/>
      <c r="E159" s="17"/>
      <c r="F159" s="17"/>
      <c r="G159" s="17"/>
      <c r="H159" s="17"/>
      <c r="I159" s="17"/>
      <c r="J159" s="17"/>
      <c r="K159" s="18"/>
    </row>
    <row r="160" spans="1:12" x14ac:dyDescent="0.15">
      <c r="A160" s="16" t="s">
        <v>36</v>
      </c>
      <c r="B160" s="17"/>
      <c r="C160" s="17"/>
      <c r="D160" s="17"/>
      <c r="E160" s="17"/>
      <c r="F160" s="17"/>
      <c r="G160" s="17"/>
      <c r="H160" s="17"/>
      <c r="I160" s="17"/>
      <c r="J160" s="17"/>
      <c r="K160" s="18"/>
    </row>
    <row r="161" spans="1:11" ht="30" customHeight="1" x14ac:dyDescent="0.15">
      <c r="A161" s="85" t="s">
        <v>17</v>
      </c>
      <c r="B161" s="196" t="str">
        <f>CONCATENATE(基礎情報入力!D4,"　　",基礎情報入力!D5)</f>
        <v>　　</v>
      </c>
      <c r="C161" s="197"/>
      <c r="D161" s="197"/>
      <c r="E161" s="197"/>
      <c r="F161" s="197"/>
      <c r="G161" s="197"/>
      <c r="H161" s="197"/>
      <c r="I161" s="197"/>
      <c r="J161" s="197"/>
      <c r="K161" s="234"/>
    </row>
    <row r="162" spans="1:11" x14ac:dyDescent="0.15">
      <c r="A162" s="16"/>
      <c r="B162" s="17"/>
      <c r="C162" s="17"/>
      <c r="D162" s="17"/>
      <c r="E162" s="17"/>
      <c r="F162" s="17"/>
      <c r="G162" s="17"/>
      <c r="H162" s="17"/>
      <c r="I162" s="17"/>
      <c r="J162" s="17"/>
      <c r="K162" s="18"/>
    </row>
    <row r="163" spans="1:11" x14ac:dyDescent="0.15">
      <c r="A163" s="90" t="s">
        <v>213</v>
      </c>
      <c r="B163" s="17"/>
      <c r="C163" s="17"/>
      <c r="D163" s="17"/>
      <c r="E163" s="17"/>
      <c r="F163" s="17"/>
      <c r="G163" s="17"/>
      <c r="H163" s="17"/>
      <c r="I163" s="17"/>
      <c r="J163" s="17"/>
      <c r="K163" s="18"/>
    </row>
    <row r="164" spans="1:11" ht="30" customHeight="1" x14ac:dyDescent="0.15">
      <c r="A164" s="295"/>
      <c r="B164" s="296"/>
      <c r="C164" s="17" t="s">
        <v>20</v>
      </c>
      <c r="D164" s="17"/>
      <c r="E164" s="17"/>
      <c r="F164" s="17"/>
      <c r="G164" s="17"/>
      <c r="H164" s="17"/>
      <c r="I164" s="17"/>
      <c r="J164" s="17"/>
      <c r="K164" s="18"/>
    </row>
    <row r="165" spans="1:11" x14ac:dyDescent="0.15">
      <c r="A165" s="16"/>
      <c r="B165" s="17"/>
      <c r="C165" s="17"/>
      <c r="D165" s="17"/>
      <c r="E165" s="17"/>
      <c r="F165" s="17"/>
      <c r="G165" s="17"/>
      <c r="H165" s="17"/>
      <c r="I165" s="17"/>
      <c r="J165" s="17"/>
      <c r="K165" s="18"/>
    </row>
    <row r="166" spans="1:11" x14ac:dyDescent="0.15">
      <c r="A166" s="16" t="s">
        <v>18</v>
      </c>
      <c r="B166" s="17"/>
      <c r="C166" s="17"/>
      <c r="D166" s="17"/>
      <c r="E166" s="17"/>
      <c r="F166" s="17"/>
      <c r="G166" s="17"/>
      <c r="H166" s="17"/>
      <c r="I166" s="17"/>
      <c r="J166" s="17"/>
      <c r="K166" s="18"/>
    </row>
    <row r="167" spans="1:11" ht="30" customHeight="1" x14ac:dyDescent="0.15">
      <c r="A167" s="86" t="s">
        <v>19</v>
      </c>
      <c r="B167" s="297">
        <f>基礎情報入力!T70</f>
        <v>0</v>
      </c>
      <c r="C167" s="298"/>
      <c r="D167" s="298"/>
      <c r="E167" s="298"/>
      <c r="F167" s="298"/>
      <c r="G167" s="298"/>
      <c r="H167" s="298"/>
      <c r="I167" s="298"/>
      <c r="J167" s="298"/>
      <c r="K167" s="299"/>
    </row>
    <row r="168" spans="1:11" ht="24.95" customHeight="1" x14ac:dyDescent="0.15">
      <c r="A168" s="203" t="s">
        <v>34</v>
      </c>
      <c r="B168" s="297">
        <f>基礎情報入力!T71</f>
        <v>0</v>
      </c>
      <c r="C168" s="298"/>
      <c r="D168" s="298"/>
      <c r="E168" s="298"/>
      <c r="F168" s="298"/>
      <c r="G168" s="298"/>
      <c r="H168" s="298"/>
      <c r="I168" s="298"/>
      <c r="J168" s="298"/>
      <c r="K168" s="299"/>
    </row>
    <row r="169" spans="1:11" ht="39.950000000000003" customHeight="1" x14ac:dyDescent="0.15">
      <c r="A169" s="300"/>
      <c r="B169" s="301" t="str">
        <f>CONCATENATE(基礎情報入力!T72,基礎情報入力!T73,基礎情報入力!T74)</f>
        <v/>
      </c>
      <c r="C169" s="302"/>
      <c r="D169" s="302"/>
      <c r="E169" s="302"/>
      <c r="F169" s="302"/>
      <c r="G169" s="302"/>
      <c r="H169" s="302"/>
      <c r="I169" s="302"/>
      <c r="J169" s="302"/>
      <c r="K169" s="303"/>
    </row>
    <row r="170" spans="1:11" ht="30" customHeight="1" x14ac:dyDescent="0.15">
      <c r="A170" s="86" t="s">
        <v>21</v>
      </c>
      <c r="B170" s="311" t="str">
        <f>B169</f>
        <v/>
      </c>
      <c r="C170" s="312"/>
      <c r="D170" s="312"/>
      <c r="E170" s="312"/>
      <c r="F170" s="312"/>
      <c r="G170" s="312"/>
      <c r="H170" s="312"/>
      <c r="I170" s="312"/>
      <c r="J170" s="312"/>
      <c r="K170" s="313"/>
    </row>
    <row r="171" spans="1:11" x14ac:dyDescent="0.15">
      <c r="A171" s="16" t="s">
        <v>22</v>
      </c>
      <c r="B171" s="17"/>
      <c r="C171" s="17"/>
      <c r="D171" s="17"/>
      <c r="E171" s="17"/>
      <c r="F171" s="17"/>
      <c r="G171" s="17"/>
      <c r="H171" s="17"/>
      <c r="I171" s="17"/>
      <c r="J171" s="17"/>
      <c r="K171" s="18"/>
    </row>
    <row r="172" spans="1:11" x14ac:dyDescent="0.15">
      <c r="A172" s="16"/>
      <c r="B172" s="17"/>
      <c r="C172" s="17"/>
      <c r="D172" s="17"/>
      <c r="E172" s="17"/>
      <c r="F172" s="17"/>
      <c r="G172" s="17"/>
      <c r="H172" s="17"/>
      <c r="I172" s="17"/>
      <c r="J172" s="17"/>
      <c r="K172" s="18"/>
    </row>
    <row r="173" spans="1:11" ht="39.950000000000003" customHeight="1" x14ac:dyDescent="0.15">
      <c r="A173" s="86" t="s">
        <v>23</v>
      </c>
      <c r="B173" s="314"/>
      <c r="C173" s="315"/>
      <c r="D173" s="315"/>
      <c r="E173" s="315"/>
      <c r="F173" s="315"/>
      <c r="G173" s="315"/>
      <c r="H173" s="315"/>
      <c r="I173" s="315"/>
      <c r="J173" s="315"/>
      <c r="K173" s="316"/>
    </row>
    <row r="174" spans="1:11" ht="30" customHeight="1" x14ac:dyDescent="0.15">
      <c r="A174" s="8" t="s">
        <v>24</v>
      </c>
      <c r="B174" s="317" t="s">
        <v>37</v>
      </c>
      <c r="C174" s="318"/>
      <c r="D174" s="318"/>
      <c r="E174" s="318"/>
      <c r="F174" s="87" t="s">
        <v>40</v>
      </c>
      <c r="G174" s="88"/>
      <c r="H174" s="87" t="s">
        <v>38</v>
      </c>
      <c r="I174" s="88"/>
      <c r="J174" s="10" t="s">
        <v>39</v>
      </c>
      <c r="K174" s="11"/>
    </row>
    <row r="175" spans="1:11" ht="30" customHeight="1" x14ac:dyDescent="0.15">
      <c r="A175" s="8" t="s">
        <v>25</v>
      </c>
      <c r="B175" s="319">
        <f>基礎情報入力!T75</f>
        <v>0</v>
      </c>
      <c r="C175" s="320"/>
      <c r="D175" s="9" t="s">
        <v>26</v>
      </c>
      <c r="E175" s="9"/>
      <c r="F175" s="9"/>
      <c r="G175" s="9"/>
      <c r="H175" s="9"/>
      <c r="I175" s="9"/>
      <c r="J175" s="9"/>
      <c r="K175" s="6"/>
    </row>
    <row r="176" spans="1:11" ht="30" customHeight="1" x14ac:dyDescent="0.15">
      <c r="A176" s="85" t="s">
        <v>35</v>
      </c>
      <c r="B176" s="290" t="s">
        <v>44</v>
      </c>
      <c r="C176" s="321"/>
      <c r="D176" s="9" t="s">
        <v>27</v>
      </c>
      <c r="E176" s="9"/>
      <c r="F176" s="9"/>
      <c r="G176" s="9"/>
      <c r="H176" s="9"/>
      <c r="I176" s="9"/>
      <c r="J176" s="9"/>
      <c r="K176" s="6"/>
    </row>
    <row r="177" spans="1:12" x14ac:dyDescent="0.15">
      <c r="A177" s="16"/>
      <c r="B177" s="17"/>
      <c r="C177" s="17"/>
      <c r="D177" s="17"/>
      <c r="E177" s="17"/>
      <c r="F177" s="17"/>
      <c r="G177" s="17"/>
      <c r="H177" s="17"/>
      <c r="I177" s="17"/>
      <c r="J177" s="17"/>
      <c r="K177" s="18"/>
    </row>
    <row r="178" spans="1:12" x14ac:dyDescent="0.15">
      <c r="A178" s="16" t="s">
        <v>28</v>
      </c>
      <c r="B178" s="17"/>
      <c r="C178" s="17"/>
      <c r="D178" s="17"/>
      <c r="E178" s="17"/>
      <c r="F178" s="17"/>
      <c r="G178" s="17"/>
      <c r="H178" s="17"/>
      <c r="I178" s="17"/>
      <c r="J178" s="17"/>
      <c r="K178" s="18"/>
    </row>
    <row r="179" spans="1:12" ht="20.100000000000001" customHeight="1" x14ac:dyDescent="0.15">
      <c r="A179" s="235" t="s">
        <v>29</v>
      </c>
      <c r="B179" s="235"/>
      <c r="C179" s="235"/>
      <c r="D179" s="235"/>
      <c r="E179" s="235" t="s">
        <v>42</v>
      </c>
      <c r="F179" s="235"/>
      <c r="G179" s="235"/>
      <c r="H179" s="235"/>
      <c r="I179" s="235" t="s">
        <v>43</v>
      </c>
      <c r="J179" s="235"/>
      <c r="K179" s="235"/>
    </row>
    <row r="180" spans="1:12" ht="30" customHeight="1" x14ac:dyDescent="0.15">
      <c r="A180" s="310" t="s">
        <v>164</v>
      </c>
      <c r="B180" s="310"/>
      <c r="C180" s="310"/>
      <c r="D180" s="310"/>
      <c r="E180" s="306">
        <f>'様式3-3 ｲ（改修・要緊急安全確認）'!D16</f>
        <v>0</v>
      </c>
      <c r="F180" s="307"/>
      <c r="G180" s="308"/>
      <c r="H180" s="12" t="s">
        <v>41</v>
      </c>
      <c r="I180" s="309"/>
      <c r="J180" s="309"/>
      <c r="K180" s="309"/>
    </row>
    <row r="181" spans="1:12" ht="30" customHeight="1" x14ac:dyDescent="0.15">
      <c r="A181" s="310" t="s">
        <v>165</v>
      </c>
      <c r="B181" s="310"/>
      <c r="C181" s="310"/>
      <c r="D181" s="310"/>
      <c r="E181" s="306">
        <f>'様式3-3 ｲ（改修・要緊急安全確認）'!C16</f>
        <v>0</v>
      </c>
      <c r="F181" s="307"/>
      <c r="G181" s="308"/>
      <c r="H181" s="12" t="s">
        <v>41</v>
      </c>
      <c r="I181" s="309"/>
      <c r="J181" s="309"/>
      <c r="K181" s="309"/>
    </row>
    <row r="182" spans="1:12" ht="30" customHeight="1" x14ac:dyDescent="0.15">
      <c r="A182" s="310" t="s">
        <v>81</v>
      </c>
      <c r="B182" s="310"/>
      <c r="C182" s="310"/>
      <c r="D182" s="310"/>
      <c r="E182" s="306">
        <f>'様式3-3 ｲ（改修・要緊急安全確認）'!F16</f>
        <v>0</v>
      </c>
      <c r="F182" s="307"/>
      <c r="G182" s="308"/>
      <c r="H182" s="12" t="s">
        <v>41</v>
      </c>
      <c r="I182" s="309"/>
      <c r="J182" s="309"/>
      <c r="K182" s="309"/>
    </row>
    <row r="183" spans="1:12" ht="30" customHeight="1" x14ac:dyDescent="0.15">
      <c r="A183" s="310" t="s">
        <v>32</v>
      </c>
      <c r="B183" s="310"/>
      <c r="C183" s="310"/>
      <c r="D183" s="310"/>
      <c r="E183" s="306">
        <f>'様式3-3 ｲ（改修・要緊急安全確認）'!V16</f>
        <v>0</v>
      </c>
      <c r="F183" s="307"/>
      <c r="G183" s="308"/>
      <c r="H183" s="12" t="s">
        <v>41</v>
      </c>
      <c r="I183" s="309"/>
      <c r="J183" s="309"/>
      <c r="K183" s="309"/>
    </row>
    <row r="184" spans="1:12" x14ac:dyDescent="0.15">
      <c r="A184" s="16" t="s">
        <v>33</v>
      </c>
      <c r="B184" s="17"/>
      <c r="C184" s="17"/>
      <c r="D184" s="17"/>
      <c r="E184" s="17"/>
      <c r="F184" s="17"/>
      <c r="G184" s="17"/>
      <c r="H184" s="17"/>
      <c r="I184" s="17"/>
      <c r="J184" s="17"/>
      <c r="K184" s="18"/>
    </row>
    <row r="185" spans="1:12" x14ac:dyDescent="0.15">
      <c r="A185" s="16"/>
      <c r="B185" s="17"/>
      <c r="C185" s="17"/>
      <c r="D185" s="17"/>
      <c r="E185" s="17"/>
      <c r="F185" s="17"/>
      <c r="G185" s="17"/>
      <c r="H185" s="17"/>
      <c r="I185" s="17"/>
      <c r="J185" s="17"/>
      <c r="K185" s="18"/>
    </row>
    <row r="186" spans="1:12" s="125" customFormat="1" x14ac:dyDescent="0.15">
      <c r="A186" s="90" t="s">
        <v>345</v>
      </c>
      <c r="B186" s="91"/>
      <c r="C186" s="91"/>
      <c r="D186" s="91"/>
      <c r="E186" s="91"/>
      <c r="F186" s="91"/>
      <c r="G186" s="91"/>
      <c r="H186" s="91"/>
      <c r="I186" s="91"/>
      <c r="J186" s="91"/>
      <c r="K186" s="126"/>
    </row>
    <row r="187" spans="1:12" s="125" customFormat="1" ht="30" customHeight="1" x14ac:dyDescent="0.15">
      <c r="A187" s="166" t="s">
        <v>346</v>
      </c>
      <c r="B187" s="245" t="s">
        <v>369</v>
      </c>
      <c r="C187" s="246"/>
      <c r="D187" s="247"/>
      <c r="E187" s="17" t="s">
        <v>54</v>
      </c>
      <c r="F187" s="91"/>
      <c r="G187" s="91"/>
      <c r="H187" s="91"/>
      <c r="I187" s="91"/>
      <c r="J187" s="91"/>
      <c r="K187" s="126"/>
      <c r="L187" s="169"/>
    </row>
    <row r="188" spans="1:12" s="125" customFormat="1" ht="30" customHeight="1" x14ac:dyDescent="0.15">
      <c r="A188" s="166" t="s">
        <v>347</v>
      </c>
      <c r="B188" s="248" t="s">
        <v>370</v>
      </c>
      <c r="C188" s="249"/>
      <c r="D188" s="91" t="s">
        <v>54</v>
      </c>
      <c r="E188" s="17"/>
      <c r="F188" s="91"/>
      <c r="G188" s="91"/>
      <c r="H188" s="91"/>
      <c r="I188" s="91"/>
      <c r="J188" s="91"/>
      <c r="K188" s="126"/>
    </row>
    <row r="189" spans="1:12" x14ac:dyDescent="0.15">
      <c r="A189" s="20"/>
      <c r="B189" s="21"/>
      <c r="C189" s="21"/>
      <c r="D189" s="21"/>
      <c r="E189" s="21"/>
      <c r="F189" s="21"/>
      <c r="G189" s="21"/>
      <c r="H189" s="21"/>
      <c r="I189" s="21"/>
      <c r="J189" s="21"/>
      <c r="K189" s="22"/>
    </row>
    <row r="190" spans="1:12" x14ac:dyDescent="0.15">
      <c r="A190" s="9"/>
      <c r="B190" s="9"/>
      <c r="C190" s="9"/>
      <c r="D190" s="9"/>
      <c r="E190" s="9"/>
      <c r="F190" s="9"/>
      <c r="G190" s="9"/>
      <c r="H190" s="9"/>
      <c r="I190" s="9"/>
      <c r="J190" s="9"/>
      <c r="K190" s="9"/>
    </row>
    <row r="191" spans="1:12" x14ac:dyDescent="0.15">
      <c r="A191" s="13" t="s">
        <v>166</v>
      </c>
      <c r="B191" s="14"/>
      <c r="C191" s="14"/>
      <c r="D191" s="14"/>
      <c r="E191" s="14"/>
      <c r="F191" s="14"/>
      <c r="G191" s="14"/>
      <c r="H191" s="14"/>
      <c r="I191" s="14"/>
      <c r="J191" s="14"/>
      <c r="K191" s="15"/>
    </row>
    <row r="192" spans="1:12" x14ac:dyDescent="0.15">
      <c r="A192" s="16"/>
      <c r="B192" s="17"/>
      <c r="C192" s="17"/>
      <c r="D192" s="17"/>
      <c r="E192" s="17"/>
      <c r="F192" s="17"/>
      <c r="G192" s="17"/>
      <c r="H192" s="17"/>
      <c r="I192" s="17"/>
      <c r="J192" s="17"/>
      <c r="K192" s="18"/>
    </row>
    <row r="193" spans="1:11" x14ac:dyDescent="0.15">
      <c r="A193" s="16"/>
      <c r="B193" s="17"/>
      <c r="C193" s="17"/>
      <c r="D193" s="17"/>
      <c r="E193" s="17"/>
      <c r="F193" s="17"/>
      <c r="G193" s="17"/>
      <c r="H193" s="17"/>
      <c r="I193" s="17"/>
      <c r="J193" s="17"/>
      <c r="K193" s="18"/>
    </row>
    <row r="194" spans="1:11" x14ac:dyDescent="0.15">
      <c r="A194" s="16"/>
      <c r="B194" s="17"/>
      <c r="C194" s="17"/>
      <c r="D194" s="17"/>
      <c r="E194" s="17"/>
      <c r="F194" s="17"/>
      <c r="G194" s="17"/>
      <c r="H194" s="17"/>
      <c r="I194" s="17"/>
      <c r="J194" s="17"/>
      <c r="K194" s="18"/>
    </row>
    <row r="195" spans="1:11" ht="18.75" x14ac:dyDescent="0.15">
      <c r="A195" s="292" t="s">
        <v>16</v>
      </c>
      <c r="B195" s="293"/>
      <c r="C195" s="293"/>
      <c r="D195" s="293"/>
      <c r="E195" s="293"/>
      <c r="F195" s="293"/>
      <c r="G195" s="293"/>
      <c r="H195" s="293"/>
      <c r="I195" s="293"/>
      <c r="J195" s="293"/>
      <c r="K195" s="294"/>
    </row>
    <row r="196" spans="1:11" ht="18.75" x14ac:dyDescent="0.15">
      <c r="A196" s="19"/>
      <c r="B196" s="17"/>
      <c r="C196" s="17"/>
      <c r="D196" s="17"/>
      <c r="E196" s="17"/>
      <c r="F196" s="17"/>
      <c r="G196" s="17"/>
      <c r="H196" s="17"/>
      <c r="I196" s="17"/>
      <c r="J196" s="17"/>
      <c r="K196" s="18"/>
    </row>
    <row r="197" spans="1:11" x14ac:dyDescent="0.15">
      <c r="A197" s="16"/>
      <c r="B197" s="17"/>
      <c r="C197" s="17"/>
      <c r="D197" s="17"/>
      <c r="E197" s="17"/>
      <c r="F197" s="17"/>
      <c r="G197" s="17"/>
      <c r="H197" s="17"/>
      <c r="I197" s="17"/>
      <c r="J197" s="17"/>
      <c r="K197" s="18"/>
    </row>
    <row r="198" spans="1:11" x14ac:dyDescent="0.15">
      <c r="A198" s="16" t="s">
        <v>36</v>
      </c>
      <c r="B198" s="17"/>
      <c r="C198" s="17"/>
      <c r="D198" s="17"/>
      <c r="E198" s="17"/>
      <c r="F198" s="17"/>
      <c r="G198" s="17"/>
      <c r="H198" s="17"/>
      <c r="I198" s="17"/>
      <c r="J198" s="17"/>
      <c r="K198" s="18"/>
    </row>
    <row r="199" spans="1:11" ht="30" customHeight="1" x14ac:dyDescent="0.15">
      <c r="A199" s="85" t="s">
        <v>17</v>
      </c>
      <c r="B199" s="196" t="str">
        <f>CONCATENATE(基礎情報入力!D4,"　　",基礎情報入力!D5)</f>
        <v>　　</v>
      </c>
      <c r="C199" s="197"/>
      <c r="D199" s="197"/>
      <c r="E199" s="197"/>
      <c r="F199" s="197"/>
      <c r="G199" s="197"/>
      <c r="H199" s="197"/>
      <c r="I199" s="197"/>
      <c r="J199" s="197"/>
      <c r="K199" s="234"/>
    </row>
    <row r="200" spans="1:11" x14ac:dyDescent="0.15">
      <c r="A200" s="16"/>
      <c r="B200" s="17"/>
      <c r="C200" s="17"/>
      <c r="D200" s="17"/>
      <c r="E200" s="17"/>
      <c r="F200" s="17"/>
      <c r="G200" s="17"/>
      <c r="H200" s="17"/>
      <c r="I200" s="17"/>
      <c r="J200" s="17"/>
      <c r="K200" s="18"/>
    </row>
    <row r="201" spans="1:11" x14ac:dyDescent="0.15">
      <c r="A201" s="90" t="s">
        <v>213</v>
      </c>
      <c r="B201" s="17"/>
      <c r="C201" s="17"/>
      <c r="D201" s="17"/>
      <c r="E201" s="17"/>
      <c r="F201" s="17"/>
      <c r="G201" s="17"/>
      <c r="H201" s="17"/>
      <c r="I201" s="17"/>
      <c r="J201" s="17"/>
      <c r="K201" s="18"/>
    </row>
    <row r="202" spans="1:11" ht="30" customHeight="1" x14ac:dyDescent="0.15">
      <c r="A202" s="295"/>
      <c r="B202" s="296"/>
      <c r="C202" s="17" t="s">
        <v>20</v>
      </c>
      <c r="D202" s="17"/>
      <c r="E202" s="17"/>
      <c r="F202" s="17"/>
      <c r="G202" s="17"/>
      <c r="H202" s="17"/>
      <c r="I202" s="17"/>
      <c r="J202" s="17"/>
      <c r="K202" s="18"/>
    </row>
    <row r="203" spans="1:11" x14ac:dyDescent="0.15">
      <c r="A203" s="16"/>
      <c r="B203" s="17"/>
      <c r="C203" s="17"/>
      <c r="D203" s="17"/>
      <c r="E203" s="17"/>
      <c r="F203" s="17"/>
      <c r="G203" s="17"/>
      <c r="H203" s="17"/>
      <c r="I203" s="17"/>
      <c r="J203" s="17"/>
      <c r="K203" s="18"/>
    </row>
    <row r="204" spans="1:11" x14ac:dyDescent="0.15">
      <c r="A204" s="16" t="s">
        <v>18</v>
      </c>
      <c r="B204" s="17"/>
      <c r="C204" s="17"/>
      <c r="D204" s="17"/>
      <c r="E204" s="17"/>
      <c r="F204" s="17"/>
      <c r="G204" s="17"/>
      <c r="H204" s="17"/>
      <c r="I204" s="17"/>
      <c r="J204" s="17"/>
      <c r="K204" s="18"/>
    </row>
    <row r="205" spans="1:11" ht="30" customHeight="1" x14ac:dyDescent="0.15">
      <c r="A205" s="86" t="s">
        <v>19</v>
      </c>
      <c r="B205" s="297">
        <f>基礎情報入力!T85</f>
        <v>0</v>
      </c>
      <c r="C205" s="298"/>
      <c r="D205" s="298"/>
      <c r="E205" s="298"/>
      <c r="F205" s="298"/>
      <c r="G205" s="298"/>
      <c r="H205" s="298"/>
      <c r="I205" s="298"/>
      <c r="J205" s="298"/>
      <c r="K205" s="299"/>
    </row>
    <row r="206" spans="1:11" ht="24.95" customHeight="1" x14ac:dyDescent="0.15">
      <c r="A206" s="203" t="s">
        <v>34</v>
      </c>
      <c r="B206" s="297">
        <f>基礎情報入力!T86</f>
        <v>0</v>
      </c>
      <c r="C206" s="298"/>
      <c r="D206" s="298"/>
      <c r="E206" s="298"/>
      <c r="F206" s="298"/>
      <c r="G206" s="298"/>
      <c r="H206" s="298"/>
      <c r="I206" s="298"/>
      <c r="J206" s="298"/>
      <c r="K206" s="299"/>
    </row>
    <row r="207" spans="1:11" ht="39.950000000000003" customHeight="1" x14ac:dyDescent="0.15">
      <c r="A207" s="300"/>
      <c r="B207" s="301" t="str">
        <f>CONCATENATE(基礎情報入力!T87,基礎情報入力!T88,基礎情報入力!T89)</f>
        <v/>
      </c>
      <c r="C207" s="302"/>
      <c r="D207" s="302"/>
      <c r="E207" s="302"/>
      <c r="F207" s="302"/>
      <c r="G207" s="302"/>
      <c r="H207" s="302"/>
      <c r="I207" s="302"/>
      <c r="J207" s="302"/>
      <c r="K207" s="303"/>
    </row>
    <row r="208" spans="1:11" ht="30" customHeight="1" x14ac:dyDescent="0.15">
      <c r="A208" s="86" t="s">
        <v>21</v>
      </c>
      <c r="B208" s="311" t="str">
        <f>B207</f>
        <v/>
      </c>
      <c r="C208" s="312"/>
      <c r="D208" s="312"/>
      <c r="E208" s="312"/>
      <c r="F208" s="312"/>
      <c r="G208" s="312"/>
      <c r="H208" s="312"/>
      <c r="I208" s="312"/>
      <c r="J208" s="312"/>
      <c r="K208" s="313"/>
    </row>
    <row r="209" spans="1:11" x14ac:dyDescent="0.15">
      <c r="A209" s="16" t="s">
        <v>22</v>
      </c>
      <c r="B209" s="17"/>
      <c r="C209" s="17"/>
      <c r="D209" s="17"/>
      <c r="E209" s="17"/>
      <c r="F209" s="17"/>
      <c r="G209" s="17"/>
      <c r="H209" s="17"/>
      <c r="I209" s="17"/>
      <c r="J209" s="17"/>
      <c r="K209" s="18"/>
    </row>
    <row r="210" spans="1:11" x14ac:dyDescent="0.15">
      <c r="A210" s="16"/>
      <c r="B210" s="17"/>
      <c r="C210" s="17"/>
      <c r="D210" s="17"/>
      <c r="E210" s="17"/>
      <c r="F210" s="17"/>
      <c r="G210" s="17"/>
      <c r="H210" s="17"/>
      <c r="I210" s="17"/>
      <c r="J210" s="17"/>
      <c r="K210" s="18"/>
    </row>
    <row r="211" spans="1:11" ht="39.950000000000003" customHeight="1" x14ac:dyDescent="0.15">
      <c r="A211" s="86" t="s">
        <v>23</v>
      </c>
      <c r="B211" s="314"/>
      <c r="C211" s="315"/>
      <c r="D211" s="315"/>
      <c r="E211" s="315"/>
      <c r="F211" s="315"/>
      <c r="G211" s="315"/>
      <c r="H211" s="315"/>
      <c r="I211" s="315"/>
      <c r="J211" s="315"/>
      <c r="K211" s="316"/>
    </row>
    <row r="212" spans="1:11" ht="30" customHeight="1" x14ac:dyDescent="0.15">
      <c r="A212" s="8" t="s">
        <v>24</v>
      </c>
      <c r="B212" s="317" t="s">
        <v>37</v>
      </c>
      <c r="C212" s="318"/>
      <c r="D212" s="318"/>
      <c r="E212" s="318"/>
      <c r="F212" s="87" t="s">
        <v>40</v>
      </c>
      <c r="G212" s="88"/>
      <c r="H212" s="87" t="s">
        <v>38</v>
      </c>
      <c r="I212" s="88"/>
      <c r="J212" s="10" t="s">
        <v>39</v>
      </c>
      <c r="K212" s="11"/>
    </row>
    <row r="213" spans="1:11" ht="30" customHeight="1" x14ac:dyDescent="0.15">
      <c r="A213" s="8" t="s">
        <v>25</v>
      </c>
      <c r="B213" s="319">
        <f>基礎情報入力!T90</f>
        <v>0</v>
      </c>
      <c r="C213" s="320"/>
      <c r="D213" s="9" t="s">
        <v>26</v>
      </c>
      <c r="E213" s="9"/>
      <c r="F213" s="9"/>
      <c r="G213" s="9"/>
      <c r="H213" s="9"/>
      <c r="I213" s="9"/>
      <c r="J213" s="9"/>
      <c r="K213" s="6"/>
    </row>
    <row r="214" spans="1:11" ht="30" customHeight="1" x14ac:dyDescent="0.15">
      <c r="A214" s="85" t="s">
        <v>35</v>
      </c>
      <c r="B214" s="290" t="s">
        <v>44</v>
      </c>
      <c r="C214" s="321"/>
      <c r="D214" s="9" t="s">
        <v>27</v>
      </c>
      <c r="E214" s="9"/>
      <c r="F214" s="9"/>
      <c r="G214" s="9"/>
      <c r="H214" s="9"/>
      <c r="I214" s="9"/>
      <c r="J214" s="9"/>
      <c r="K214" s="6"/>
    </row>
    <row r="215" spans="1:11" x14ac:dyDescent="0.15">
      <c r="A215" s="16"/>
      <c r="B215" s="17"/>
      <c r="C215" s="17"/>
      <c r="D215" s="17"/>
      <c r="E215" s="17"/>
      <c r="F215" s="17"/>
      <c r="G215" s="17"/>
      <c r="H215" s="17"/>
      <c r="I215" s="17"/>
      <c r="J215" s="17"/>
      <c r="K215" s="18"/>
    </row>
    <row r="216" spans="1:11" x14ac:dyDescent="0.15">
      <c r="A216" s="16" t="s">
        <v>28</v>
      </c>
      <c r="B216" s="17"/>
      <c r="C216" s="17"/>
      <c r="D216" s="17"/>
      <c r="E216" s="17"/>
      <c r="F216" s="17"/>
      <c r="G216" s="17"/>
      <c r="H216" s="17"/>
      <c r="I216" s="17"/>
      <c r="J216" s="17"/>
      <c r="K216" s="18"/>
    </row>
    <row r="217" spans="1:11" ht="20.100000000000001" customHeight="1" x14ac:dyDescent="0.15">
      <c r="A217" s="235" t="s">
        <v>29</v>
      </c>
      <c r="B217" s="235"/>
      <c r="C217" s="235"/>
      <c r="D217" s="235"/>
      <c r="E217" s="235" t="s">
        <v>42</v>
      </c>
      <c r="F217" s="235"/>
      <c r="G217" s="235"/>
      <c r="H217" s="235"/>
      <c r="I217" s="235" t="s">
        <v>43</v>
      </c>
      <c r="J217" s="235"/>
      <c r="K217" s="235"/>
    </row>
    <row r="218" spans="1:11" ht="30" customHeight="1" x14ac:dyDescent="0.15">
      <c r="A218" s="310" t="s">
        <v>164</v>
      </c>
      <c r="B218" s="310"/>
      <c r="C218" s="310"/>
      <c r="D218" s="310"/>
      <c r="E218" s="306">
        <f>'様式3-3 ｲ（改修・要緊急安全確認）'!D18</f>
        <v>0</v>
      </c>
      <c r="F218" s="307"/>
      <c r="G218" s="308"/>
      <c r="H218" s="12" t="s">
        <v>41</v>
      </c>
      <c r="I218" s="309"/>
      <c r="J218" s="309"/>
      <c r="K218" s="309"/>
    </row>
    <row r="219" spans="1:11" ht="30" customHeight="1" x14ac:dyDescent="0.15">
      <c r="A219" s="310" t="s">
        <v>165</v>
      </c>
      <c r="B219" s="310"/>
      <c r="C219" s="310"/>
      <c r="D219" s="310"/>
      <c r="E219" s="306">
        <f>'様式3-3 ｲ（改修・要緊急安全確認）'!C18</f>
        <v>0</v>
      </c>
      <c r="F219" s="307"/>
      <c r="G219" s="308"/>
      <c r="H219" s="12" t="s">
        <v>41</v>
      </c>
      <c r="I219" s="309"/>
      <c r="J219" s="309"/>
      <c r="K219" s="309"/>
    </row>
    <row r="220" spans="1:11" ht="30" customHeight="1" x14ac:dyDescent="0.15">
      <c r="A220" s="310" t="s">
        <v>81</v>
      </c>
      <c r="B220" s="310"/>
      <c r="C220" s="310"/>
      <c r="D220" s="310"/>
      <c r="E220" s="306">
        <f>'様式3-3 ｲ（改修・要緊急安全確認）'!F18</f>
        <v>0</v>
      </c>
      <c r="F220" s="307"/>
      <c r="G220" s="308"/>
      <c r="H220" s="12" t="s">
        <v>41</v>
      </c>
      <c r="I220" s="309"/>
      <c r="J220" s="309"/>
      <c r="K220" s="309"/>
    </row>
    <row r="221" spans="1:11" ht="30" customHeight="1" x14ac:dyDescent="0.15">
      <c r="A221" s="310" t="s">
        <v>32</v>
      </c>
      <c r="B221" s="310"/>
      <c r="C221" s="310"/>
      <c r="D221" s="310"/>
      <c r="E221" s="306">
        <f>'様式3-3 ｲ（改修・要緊急安全確認）'!V18</f>
        <v>0</v>
      </c>
      <c r="F221" s="307"/>
      <c r="G221" s="308"/>
      <c r="H221" s="12" t="s">
        <v>41</v>
      </c>
      <c r="I221" s="309"/>
      <c r="J221" s="309"/>
      <c r="K221" s="309"/>
    </row>
    <row r="222" spans="1:11" x14ac:dyDescent="0.15">
      <c r="A222" s="16" t="s">
        <v>33</v>
      </c>
      <c r="B222" s="17"/>
      <c r="C222" s="17"/>
      <c r="D222" s="17"/>
      <c r="E222" s="17"/>
      <c r="F222" s="17"/>
      <c r="G222" s="17"/>
      <c r="H222" s="17"/>
      <c r="I222" s="17"/>
      <c r="J222" s="17"/>
      <c r="K222" s="18"/>
    </row>
    <row r="223" spans="1:11" x14ac:dyDescent="0.15">
      <c r="A223" s="16"/>
      <c r="B223" s="17"/>
      <c r="C223" s="17"/>
      <c r="D223" s="17"/>
      <c r="E223" s="17"/>
      <c r="F223" s="17"/>
      <c r="G223" s="17"/>
      <c r="H223" s="17"/>
      <c r="I223" s="17"/>
      <c r="J223" s="17"/>
      <c r="K223" s="18"/>
    </row>
    <row r="224" spans="1:11" s="125" customFormat="1" x14ac:dyDescent="0.15">
      <c r="A224" s="90" t="s">
        <v>345</v>
      </c>
      <c r="B224" s="91"/>
      <c r="C224" s="91"/>
      <c r="D224" s="91"/>
      <c r="E224" s="91"/>
      <c r="F224" s="91"/>
      <c r="G224" s="91"/>
      <c r="H224" s="91"/>
      <c r="I224" s="91"/>
      <c r="J224" s="91"/>
      <c r="K224" s="126"/>
    </row>
    <row r="225" spans="1:12" s="125" customFormat="1" ht="30" customHeight="1" x14ac:dyDescent="0.15">
      <c r="A225" s="166" t="s">
        <v>346</v>
      </c>
      <c r="B225" s="245" t="s">
        <v>369</v>
      </c>
      <c r="C225" s="246"/>
      <c r="D225" s="247"/>
      <c r="E225" s="17" t="s">
        <v>54</v>
      </c>
      <c r="F225" s="91"/>
      <c r="G225" s="91"/>
      <c r="H225" s="91"/>
      <c r="I225" s="91"/>
      <c r="J225" s="91"/>
      <c r="K225" s="126"/>
      <c r="L225" s="169"/>
    </row>
    <row r="226" spans="1:12" s="125" customFormat="1" ht="30" customHeight="1" x14ac:dyDescent="0.15">
      <c r="A226" s="166" t="s">
        <v>347</v>
      </c>
      <c r="B226" s="248" t="s">
        <v>370</v>
      </c>
      <c r="C226" s="249"/>
      <c r="D226" s="91" t="s">
        <v>54</v>
      </c>
      <c r="E226" s="17"/>
      <c r="F226" s="91"/>
      <c r="G226" s="91"/>
      <c r="H226" s="91"/>
      <c r="I226" s="91"/>
      <c r="J226" s="91"/>
      <c r="K226" s="126"/>
    </row>
    <row r="227" spans="1:12" x14ac:dyDescent="0.15">
      <c r="A227" s="20"/>
      <c r="B227" s="21"/>
      <c r="C227" s="21"/>
      <c r="D227" s="21"/>
      <c r="E227" s="21"/>
      <c r="F227" s="21"/>
      <c r="G227" s="21"/>
      <c r="H227" s="21"/>
      <c r="I227" s="21"/>
      <c r="J227" s="21"/>
      <c r="K227" s="22"/>
    </row>
    <row r="228" spans="1:12" x14ac:dyDescent="0.15">
      <c r="A228" s="21"/>
      <c r="B228" s="21"/>
      <c r="C228" s="21"/>
      <c r="D228" s="21"/>
      <c r="E228" s="21"/>
      <c r="F228" s="21"/>
      <c r="G228" s="21"/>
      <c r="H228" s="21"/>
      <c r="I228" s="21"/>
      <c r="J228" s="21"/>
      <c r="K228" s="21"/>
    </row>
    <row r="229" spans="1:12" x14ac:dyDescent="0.15">
      <c r="A229" s="13" t="s">
        <v>166</v>
      </c>
      <c r="B229" s="14"/>
      <c r="C229" s="14"/>
      <c r="D229" s="14"/>
      <c r="E229" s="14"/>
      <c r="F229" s="14"/>
      <c r="G229" s="14"/>
      <c r="H229" s="14"/>
      <c r="I229" s="14"/>
      <c r="J229" s="14"/>
      <c r="K229" s="15"/>
    </row>
    <row r="230" spans="1:12" x14ac:dyDescent="0.15">
      <c r="A230" s="16"/>
      <c r="B230" s="17"/>
      <c r="C230" s="17"/>
      <c r="D230" s="17"/>
      <c r="E230" s="17"/>
      <c r="F230" s="17"/>
      <c r="G230" s="17"/>
      <c r="H230" s="17"/>
      <c r="I230" s="17"/>
      <c r="J230" s="17"/>
      <c r="K230" s="18"/>
    </row>
    <row r="231" spans="1:12" x14ac:dyDescent="0.15">
      <c r="A231" s="16"/>
      <c r="B231" s="17"/>
      <c r="C231" s="17"/>
      <c r="D231" s="17"/>
      <c r="E231" s="17"/>
      <c r="F231" s="17"/>
      <c r="G231" s="17"/>
      <c r="H231" s="17"/>
      <c r="I231" s="17"/>
      <c r="J231" s="17"/>
      <c r="K231" s="18"/>
    </row>
    <row r="232" spans="1:12" x14ac:dyDescent="0.15">
      <c r="A232" s="16"/>
      <c r="B232" s="17"/>
      <c r="C232" s="17"/>
      <c r="D232" s="17"/>
      <c r="E232" s="17"/>
      <c r="F232" s="17"/>
      <c r="G232" s="17"/>
      <c r="H232" s="17"/>
      <c r="I232" s="17"/>
      <c r="J232" s="17"/>
      <c r="K232" s="18"/>
    </row>
    <row r="233" spans="1:12" ht="18.75" x14ac:dyDescent="0.15">
      <c r="A233" s="292" t="s">
        <v>16</v>
      </c>
      <c r="B233" s="293"/>
      <c r="C233" s="293"/>
      <c r="D233" s="293"/>
      <c r="E233" s="293"/>
      <c r="F233" s="293"/>
      <c r="G233" s="293"/>
      <c r="H233" s="293"/>
      <c r="I233" s="293"/>
      <c r="J233" s="293"/>
      <c r="K233" s="294"/>
    </row>
    <row r="234" spans="1:12" ht="18.75" x14ac:dyDescent="0.15">
      <c r="A234" s="19"/>
      <c r="B234" s="17"/>
      <c r="C234" s="17"/>
      <c r="D234" s="17"/>
      <c r="E234" s="17"/>
      <c r="F234" s="17"/>
      <c r="G234" s="17"/>
      <c r="H234" s="17"/>
      <c r="I234" s="17"/>
      <c r="J234" s="17"/>
      <c r="K234" s="18"/>
    </row>
    <row r="235" spans="1:12" x14ac:dyDescent="0.15">
      <c r="A235" s="16"/>
      <c r="B235" s="17"/>
      <c r="C235" s="17"/>
      <c r="D235" s="17"/>
      <c r="E235" s="17"/>
      <c r="F235" s="17"/>
      <c r="G235" s="17"/>
      <c r="H235" s="17"/>
      <c r="I235" s="17"/>
      <c r="J235" s="17"/>
      <c r="K235" s="18"/>
    </row>
    <row r="236" spans="1:12" x14ac:dyDescent="0.15">
      <c r="A236" s="16" t="s">
        <v>36</v>
      </c>
      <c r="B236" s="17"/>
      <c r="C236" s="17"/>
      <c r="D236" s="17"/>
      <c r="E236" s="17"/>
      <c r="F236" s="17"/>
      <c r="G236" s="17"/>
      <c r="H236" s="17"/>
      <c r="I236" s="17"/>
      <c r="J236" s="17"/>
      <c r="K236" s="18"/>
    </row>
    <row r="237" spans="1:12" ht="30" customHeight="1" x14ac:dyDescent="0.15">
      <c r="A237" s="85" t="s">
        <v>17</v>
      </c>
      <c r="B237" s="196" t="str">
        <f>CONCATENATE(基礎情報入力!D4,"　　",基礎情報入力!D5)</f>
        <v>　　</v>
      </c>
      <c r="C237" s="197"/>
      <c r="D237" s="197"/>
      <c r="E237" s="197"/>
      <c r="F237" s="197"/>
      <c r="G237" s="197"/>
      <c r="H237" s="197"/>
      <c r="I237" s="197"/>
      <c r="J237" s="197"/>
      <c r="K237" s="234"/>
    </row>
    <row r="238" spans="1:12" x14ac:dyDescent="0.15">
      <c r="A238" s="16"/>
      <c r="B238" s="17"/>
      <c r="C238" s="17"/>
      <c r="D238" s="17"/>
      <c r="E238" s="17"/>
      <c r="F238" s="17"/>
      <c r="G238" s="17"/>
      <c r="H238" s="17"/>
      <c r="I238" s="17"/>
      <c r="J238" s="17"/>
      <c r="K238" s="18"/>
    </row>
    <row r="239" spans="1:12" x14ac:dyDescent="0.15">
      <c r="A239" s="90" t="s">
        <v>213</v>
      </c>
      <c r="B239" s="17"/>
      <c r="C239" s="17"/>
      <c r="D239" s="17"/>
      <c r="E239" s="17"/>
      <c r="F239" s="17"/>
      <c r="G239" s="17"/>
      <c r="H239" s="17"/>
      <c r="I239" s="17"/>
      <c r="J239" s="17"/>
      <c r="K239" s="18"/>
    </row>
    <row r="240" spans="1:12" ht="30" customHeight="1" x14ac:dyDescent="0.15">
      <c r="A240" s="295"/>
      <c r="B240" s="296"/>
      <c r="C240" s="17" t="s">
        <v>20</v>
      </c>
      <c r="D240" s="17"/>
      <c r="E240" s="17"/>
      <c r="F240" s="17"/>
      <c r="G240" s="17"/>
      <c r="H240" s="17"/>
      <c r="I240" s="17"/>
      <c r="J240" s="17"/>
      <c r="K240" s="18"/>
    </row>
    <row r="241" spans="1:11" x14ac:dyDescent="0.15">
      <c r="A241" s="16"/>
      <c r="B241" s="17"/>
      <c r="C241" s="17"/>
      <c r="D241" s="17"/>
      <c r="E241" s="17"/>
      <c r="F241" s="17"/>
      <c r="G241" s="17"/>
      <c r="H241" s="17"/>
      <c r="I241" s="17"/>
      <c r="J241" s="17"/>
      <c r="K241" s="18"/>
    </row>
    <row r="242" spans="1:11" x14ac:dyDescent="0.15">
      <c r="A242" s="16" t="s">
        <v>18</v>
      </c>
      <c r="B242" s="17"/>
      <c r="C242" s="17"/>
      <c r="D242" s="17"/>
      <c r="E242" s="17"/>
      <c r="F242" s="17"/>
      <c r="G242" s="17"/>
      <c r="H242" s="17"/>
      <c r="I242" s="17"/>
      <c r="J242" s="17"/>
      <c r="K242" s="18"/>
    </row>
    <row r="243" spans="1:11" ht="30" customHeight="1" x14ac:dyDescent="0.15">
      <c r="A243" s="86" t="s">
        <v>19</v>
      </c>
      <c r="B243" s="297">
        <f>基礎情報入力!T100</f>
        <v>0</v>
      </c>
      <c r="C243" s="298"/>
      <c r="D243" s="298"/>
      <c r="E243" s="298"/>
      <c r="F243" s="298"/>
      <c r="G243" s="298"/>
      <c r="H243" s="298"/>
      <c r="I243" s="298"/>
      <c r="J243" s="298"/>
      <c r="K243" s="299"/>
    </row>
    <row r="244" spans="1:11" ht="24.95" customHeight="1" x14ac:dyDescent="0.15">
      <c r="A244" s="203" t="s">
        <v>34</v>
      </c>
      <c r="B244" s="297">
        <f>基礎情報入力!T101</f>
        <v>0</v>
      </c>
      <c r="C244" s="298"/>
      <c r="D244" s="298"/>
      <c r="E244" s="298"/>
      <c r="F244" s="298"/>
      <c r="G244" s="298"/>
      <c r="H244" s="298"/>
      <c r="I244" s="298"/>
      <c r="J244" s="298"/>
      <c r="K244" s="299"/>
    </row>
    <row r="245" spans="1:11" ht="39.950000000000003" customHeight="1" x14ac:dyDescent="0.15">
      <c r="A245" s="300"/>
      <c r="B245" s="301" t="str">
        <f>CONCATENATE(基礎情報入力!T102,基礎情報入力!T103,基礎情報入力!T104)</f>
        <v/>
      </c>
      <c r="C245" s="302"/>
      <c r="D245" s="302"/>
      <c r="E245" s="302"/>
      <c r="F245" s="302"/>
      <c r="G245" s="302"/>
      <c r="H245" s="302"/>
      <c r="I245" s="302"/>
      <c r="J245" s="302"/>
      <c r="K245" s="303"/>
    </row>
    <row r="246" spans="1:11" ht="30" customHeight="1" x14ac:dyDescent="0.15">
      <c r="A246" s="86" t="s">
        <v>21</v>
      </c>
      <c r="B246" s="311" t="str">
        <f>B245</f>
        <v/>
      </c>
      <c r="C246" s="312"/>
      <c r="D246" s="312"/>
      <c r="E246" s="312"/>
      <c r="F246" s="312"/>
      <c r="G246" s="312"/>
      <c r="H246" s="312"/>
      <c r="I246" s="312"/>
      <c r="J246" s="312"/>
      <c r="K246" s="313"/>
    </row>
    <row r="247" spans="1:11" x14ac:dyDescent="0.15">
      <c r="A247" s="16" t="s">
        <v>22</v>
      </c>
      <c r="B247" s="17"/>
      <c r="C247" s="17"/>
      <c r="D247" s="17"/>
      <c r="E247" s="17"/>
      <c r="F247" s="17"/>
      <c r="G247" s="17"/>
      <c r="H247" s="17"/>
      <c r="I247" s="17"/>
      <c r="J247" s="17"/>
      <c r="K247" s="18"/>
    </row>
    <row r="248" spans="1:11" x14ac:dyDescent="0.15">
      <c r="A248" s="16"/>
      <c r="B248" s="17"/>
      <c r="C248" s="17"/>
      <c r="D248" s="17"/>
      <c r="E248" s="17"/>
      <c r="F248" s="17"/>
      <c r="G248" s="17"/>
      <c r="H248" s="17"/>
      <c r="I248" s="17"/>
      <c r="J248" s="17"/>
      <c r="K248" s="18"/>
    </row>
    <row r="249" spans="1:11" ht="39.950000000000003" customHeight="1" x14ac:dyDescent="0.15">
      <c r="A249" s="86" t="s">
        <v>23</v>
      </c>
      <c r="B249" s="314"/>
      <c r="C249" s="315"/>
      <c r="D249" s="315"/>
      <c r="E249" s="315"/>
      <c r="F249" s="315"/>
      <c r="G249" s="315"/>
      <c r="H249" s="315"/>
      <c r="I249" s="315"/>
      <c r="J249" s="315"/>
      <c r="K249" s="316"/>
    </row>
    <row r="250" spans="1:11" ht="30" customHeight="1" x14ac:dyDescent="0.15">
      <c r="A250" s="8" t="s">
        <v>24</v>
      </c>
      <c r="B250" s="317" t="s">
        <v>37</v>
      </c>
      <c r="C250" s="318"/>
      <c r="D250" s="318"/>
      <c r="E250" s="318"/>
      <c r="F250" s="87" t="s">
        <v>40</v>
      </c>
      <c r="G250" s="88"/>
      <c r="H250" s="87" t="s">
        <v>38</v>
      </c>
      <c r="I250" s="88"/>
      <c r="J250" s="10" t="s">
        <v>39</v>
      </c>
      <c r="K250" s="11"/>
    </row>
    <row r="251" spans="1:11" ht="30" customHeight="1" x14ac:dyDescent="0.15">
      <c r="A251" s="8" t="s">
        <v>25</v>
      </c>
      <c r="B251" s="319">
        <f>基礎情報入力!T105</f>
        <v>0</v>
      </c>
      <c r="C251" s="320"/>
      <c r="D251" s="9" t="s">
        <v>26</v>
      </c>
      <c r="E251" s="9"/>
      <c r="F251" s="9"/>
      <c r="G251" s="9"/>
      <c r="H251" s="9"/>
      <c r="I251" s="9"/>
      <c r="J251" s="9"/>
      <c r="K251" s="6"/>
    </row>
    <row r="252" spans="1:11" ht="30" customHeight="1" x14ac:dyDescent="0.15">
      <c r="A252" s="85" t="s">
        <v>35</v>
      </c>
      <c r="B252" s="290" t="s">
        <v>44</v>
      </c>
      <c r="C252" s="321"/>
      <c r="D252" s="9" t="s">
        <v>27</v>
      </c>
      <c r="E252" s="9"/>
      <c r="F252" s="9"/>
      <c r="G252" s="9"/>
      <c r="H252" s="9"/>
      <c r="I252" s="9"/>
      <c r="J252" s="9"/>
      <c r="K252" s="6"/>
    </row>
    <row r="253" spans="1:11" x14ac:dyDescent="0.15">
      <c r="A253" s="16"/>
      <c r="B253" s="17"/>
      <c r="C253" s="17"/>
      <c r="D253" s="17"/>
      <c r="E253" s="17"/>
      <c r="F253" s="17"/>
      <c r="G253" s="17"/>
      <c r="H253" s="17"/>
      <c r="I253" s="17"/>
      <c r="J253" s="17"/>
      <c r="K253" s="18"/>
    </row>
    <row r="254" spans="1:11" x14ac:dyDescent="0.15">
      <c r="A254" s="16" t="s">
        <v>28</v>
      </c>
      <c r="B254" s="17"/>
      <c r="C254" s="17"/>
      <c r="D254" s="17"/>
      <c r="E254" s="17"/>
      <c r="F254" s="17"/>
      <c r="G254" s="17"/>
      <c r="H254" s="17"/>
      <c r="I254" s="17"/>
      <c r="J254" s="17"/>
      <c r="K254" s="18"/>
    </row>
    <row r="255" spans="1:11" ht="20.100000000000001" customHeight="1" x14ac:dyDescent="0.15">
      <c r="A255" s="235" t="s">
        <v>29</v>
      </c>
      <c r="B255" s="235"/>
      <c r="C255" s="235"/>
      <c r="D255" s="235"/>
      <c r="E255" s="235" t="s">
        <v>42</v>
      </c>
      <c r="F255" s="235"/>
      <c r="G255" s="235"/>
      <c r="H255" s="235"/>
      <c r="I255" s="235" t="s">
        <v>43</v>
      </c>
      <c r="J255" s="235"/>
      <c r="K255" s="235"/>
    </row>
    <row r="256" spans="1:11" ht="30" customHeight="1" x14ac:dyDescent="0.15">
      <c r="A256" s="310" t="s">
        <v>164</v>
      </c>
      <c r="B256" s="310"/>
      <c r="C256" s="310"/>
      <c r="D256" s="310"/>
      <c r="E256" s="306">
        <f>'様式3-3 ｲ（改修・要緊急安全確認）'!D20</f>
        <v>0</v>
      </c>
      <c r="F256" s="307"/>
      <c r="G256" s="308"/>
      <c r="H256" s="12" t="s">
        <v>41</v>
      </c>
      <c r="I256" s="309"/>
      <c r="J256" s="309"/>
      <c r="K256" s="309"/>
    </row>
    <row r="257" spans="1:12" ht="30" customHeight="1" x14ac:dyDescent="0.15">
      <c r="A257" s="310" t="s">
        <v>165</v>
      </c>
      <c r="B257" s="310"/>
      <c r="C257" s="310"/>
      <c r="D257" s="310"/>
      <c r="E257" s="306">
        <f>'様式3-3 ｲ（改修・要緊急安全確認）'!C20</f>
        <v>0</v>
      </c>
      <c r="F257" s="307"/>
      <c r="G257" s="308"/>
      <c r="H257" s="12" t="s">
        <v>41</v>
      </c>
      <c r="I257" s="309"/>
      <c r="J257" s="309"/>
      <c r="K257" s="309"/>
    </row>
    <row r="258" spans="1:12" ht="30" customHeight="1" x14ac:dyDescent="0.15">
      <c r="A258" s="310" t="s">
        <v>81</v>
      </c>
      <c r="B258" s="310"/>
      <c r="C258" s="310"/>
      <c r="D258" s="310"/>
      <c r="E258" s="306">
        <f>'様式3-3 ｲ（改修・要緊急安全確認）'!F20</f>
        <v>0</v>
      </c>
      <c r="F258" s="307"/>
      <c r="G258" s="308"/>
      <c r="H258" s="12" t="s">
        <v>41</v>
      </c>
      <c r="I258" s="309"/>
      <c r="J258" s="309"/>
      <c r="K258" s="309"/>
    </row>
    <row r="259" spans="1:12" ht="30" customHeight="1" x14ac:dyDescent="0.15">
      <c r="A259" s="310" t="s">
        <v>32</v>
      </c>
      <c r="B259" s="310"/>
      <c r="C259" s="310"/>
      <c r="D259" s="310"/>
      <c r="E259" s="306">
        <f>'様式3-3 ｲ（改修・要緊急安全確認）'!V20</f>
        <v>0</v>
      </c>
      <c r="F259" s="307"/>
      <c r="G259" s="308"/>
      <c r="H259" s="12" t="s">
        <v>41</v>
      </c>
      <c r="I259" s="309"/>
      <c r="J259" s="309"/>
      <c r="K259" s="309"/>
    </row>
    <row r="260" spans="1:12" x14ac:dyDescent="0.15">
      <c r="A260" s="16" t="s">
        <v>33</v>
      </c>
      <c r="B260" s="17"/>
      <c r="C260" s="17"/>
      <c r="D260" s="17"/>
      <c r="E260" s="17"/>
      <c r="F260" s="17"/>
      <c r="G260" s="17"/>
      <c r="H260" s="17"/>
      <c r="I260" s="17"/>
      <c r="J260" s="17"/>
      <c r="K260" s="18"/>
    </row>
    <row r="261" spans="1:12" x14ac:dyDescent="0.15">
      <c r="A261" s="16"/>
      <c r="B261" s="17"/>
      <c r="C261" s="17"/>
      <c r="D261" s="17"/>
      <c r="E261" s="17"/>
      <c r="F261" s="17"/>
      <c r="G261" s="17"/>
      <c r="H261" s="17"/>
      <c r="I261" s="17"/>
      <c r="J261" s="17"/>
      <c r="K261" s="18"/>
    </row>
    <row r="262" spans="1:12" s="125" customFormat="1" x14ac:dyDescent="0.15">
      <c r="A262" s="90" t="s">
        <v>345</v>
      </c>
      <c r="B262" s="91"/>
      <c r="C262" s="91"/>
      <c r="D262" s="91"/>
      <c r="E262" s="91"/>
      <c r="F262" s="91"/>
      <c r="G262" s="91"/>
      <c r="H262" s="91"/>
      <c r="I262" s="91"/>
      <c r="J262" s="91"/>
      <c r="K262" s="126"/>
    </row>
    <row r="263" spans="1:12" s="125" customFormat="1" ht="30" customHeight="1" x14ac:dyDescent="0.15">
      <c r="A263" s="166" t="s">
        <v>346</v>
      </c>
      <c r="B263" s="245" t="s">
        <v>369</v>
      </c>
      <c r="C263" s="246"/>
      <c r="D263" s="247"/>
      <c r="E263" s="17" t="s">
        <v>54</v>
      </c>
      <c r="F263" s="91"/>
      <c r="G263" s="91"/>
      <c r="H263" s="91"/>
      <c r="I263" s="91"/>
      <c r="J263" s="91"/>
      <c r="K263" s="126"/>
      <c r="L263" s="169"/>
    </row>
    <row r="264" spans="1:12" s="125" customFormat="1" ht="30" customHeight="1" x14ac:dyDescent="0.15">
      <c r="A264" s="166" t="s">
        <v>347</v>
      </c>
      <c r="B264" s="248" t="s">
        <v>370</v>
      </c>
      <c r="C264" s="249"/>
      <c r="D264" s="91" t="s">
        <v>54</v>
      </c>
      <c r="E264" s="17"/>
      <c r="F264" s="91"/>
      <c r="G264" s="91"/>
      <c r="H264" s="91"/>
      <c r="I264" s="91"/>
      <c r="J264" s="91"/>
      <c r="K264" s="126"/>
    </row>
    <row r="265" spans="1:12" x14ac:dyDescent="0.15">
      <c r="A265" s="20"/>
      <c r="B265" s="21"/>
      <c r="C265" s="21"/>
      <c r="D265" s="21"/>
      <c r="E265" s="21"/>
      <c r="F265" s="21"/>
      <c r="G265" s="21"/>
      <c r="H265" s="21"/>
      <c r="I265" s="21"/>
      <c r="J265" s="21"/>
      <c r="K265" s="22"/>
    </row>
    <row r="266" spans="1:12" x14ac:dyDescent="0.15">
      <c r="A266" s="21"/>
      <c r="B266" s="21"/>
      <c r="C266" s="21"/>
      <c r="D266" s="21"/>
      <c r="E266" s="21"/>
      <c r="F266" s="21"/>
      <c r="G266" s="21"/>
      <c r="H266" s="21"/>
      <c r="I266" s="21"/>
      <c r="J266" s="21"/>
      <c r="K266" s="21"/>
    </row>
    <row r="267" spans="1:12" x14ac:dyDescent="0.15">
      <c r="A267" s="13" t="s">
        <v>166</v>
      </c>
      <c r="B267" s="14"/>
      <c r="C267" s="14"/>
      <c r="D267" s="14"/>
      <c r="E267" s="14"/>
      <c r="F267" s="14"/>
      <c r="G267" s="14"/>
      <c r="H267" s="14"/>
      <c r="I267" s="14"/>
      <c r="J267" s="14"/>
      <c r="K267" s="15"/>
    </row>
    <row r="268" spans="1:12" x14ac:dyDescent="0.15">
      <c r="A268" s="16"/>
      <c r="B268" s="17"/>
      <c r="C268" s="17"/>
      <c r="D268" s="17"/>
      <c r="E268" s="17"/>
      <c r="F268" s="17"/>
      <c r="G268" s="17"/>
      <c r="H268" s="17"/>
      <c r="I268" s="17"/>
      <c r="J268" s="17"/>
      <c r="K268" s="18"/>
    </row>
    <row r="269" spans="1:12" x14ac:dyDescent="0.15">
      <c r="A269" s="16"/>
      <c r="B269" s="17"/>
      <c r="C269" s="17"/>
      <c r="D269" s="17"/>
      <c r="E269" s="17"/>
      <c r="F269" s="17"/>
      <c r="G269" s="17"/>
      <c r="H269" s="17"/>
      <c r="I269" s="17"/>
      <c r="J269" s="17"/>
      <c r="K269" s="18"/>
    </row>
    <row r="270" spans="1:12" x14ac:dyDescent="0.15">
      <c r="A270" s="16"/>
      <c r="B270" s="17"/>
      <c r="C270" s="17"/>
      <c r="D270" s="17"/>
      <c r="E270" s="17"/>
      <c r="F270" s="17"/>
      <c r="G270" s="17"/>
      <c r="H270" s="17"/>
      <c r="I270" s="17"/>
      <c r="J270" s="17"/>
      <c r="K270" s="18"/>
    </row>
    <row r="271" spans="1:12" ht="18.75" x14ac:dyDescent="0.15">
      <c r="A271" s="292" t="s">
        <v>16</v>
      </c>
      <c r="B271" s="293"/>
      <c r="C271" s="293"/>
      <c r="D271" s="293"/>
      <c r="E271" s="293"/>
      <c r="F271" s="293"/>
      <c r="G271" s="293"/>
      <c r="H271" s="293"/>
      <c r="I271" s="293"/>
      <c r="J271" s="293"/>
      <c r="K271" s="294"/>
    </row>
    <row r="272" spans="1:12" ht="18.75" x14ac:dyDescent="0.15">
      <c r="A272" s="19"/>
      <c r="B272" s="17"/>
      <c r="C272" s="17"/>
      <c r="D272" s="17"/>
      <c r="E272" s="17"/>
      <c r="F272" s="17"/>
      <c r="G272" s="17"/>
      <c r="H272" s="17"/>
      <c r="I272" s="17"/>
      <c r="J272" s="17"/>
      <c r="K272" s="18"/>
    </row>
    <row r="273" spans="1:11" x14ac:dyDescent="0.15">
      <c r="A273" s="16"/>
      <c r="B273" s="17"/>
      <c r="C273" s="17"/>
      <c r="D273" s="17"/>
      <c r="E273" s="17"/>
      <c r="F273" s="17"/>
      <c r="G273" s="17"/>
      <c r="H273" s="17"/>
      <c r="I273" s="17"/>
      <c r="J273" s="17"/>
      <c r="K273" s="18"/>
    </row>
    <row r="274" spans="1:11" x14ac:dyDescent="0.15">
      <c r="A274" s="16" t="s">
        <v>36</v>
      </c>
      <c r="B274" s="17"/>
      <c r="C274" s="17"/>
      <c r="D274" s="17"/>
      <c r="E274" s="17"/>
      <c r="F274" s="17"/>
      <c r="G274" s="17"/>
      <c r="H274" s="17"/>
      <c r="I274" s="17"/>
      <c r="J274" s="17"/>
      <c r="K274" s="18"/>
    </row>
    <row r="275" spans="1:11" ht="30" customHeight="1" x14ac:dyDescent="0.15">
      <c r="A275" s="85" t="s">
        <v>17</v>
      </c>
      <c r="B275" s="196" t="str">
        <f>CONCATENATE(基礎情報入力!D4,"　　",基礎情報入力!D5)</f>
        <v>　　</v>
      </c>
      <c r="C275" s="197"/>
      <c r="D275" s="197"/>
      <c r="E275" s="197"/>
      <c r="F275" s="197"/>
      <c r="G275" s="197"/>
      <c r="H275" s="197"/>
      <c r="I275" s="197"/>
      <c r="J275" s="197"/>
      <c r="K275" s="234"/>
    </row>
    <row r="276" spans="1:11" x14ac:dyDescent="0.15">
      <c r="A276" s="16"/>
      <c r="B276" s="17"/>
      <c r="C276" s="17"/>
      <c r="D276" s="17"/>
      <c r="E276" s="17"/>
      <c r="F276" s="17"/>
      <c r="G276" s="17"/>
      <c r="H276" s="17"/>
      <c r="I276" s="17"/>
      <c r="J276" s="17"/>
      <c r="K276" s="18"/>
    </row>
    <row r="277" spans="1:11" x14ac:dyDescent="0.15">
      <c r="A277" s="90" t="s">
        <v>213</v>
      </c>
      <c r="B277" s="17"/>
      <c r="C277" s="17"/>
      <c r="D277" s="17"/>
      <c r="E277" s="17"/>
      <c r="F277" s="17"/>
      <c r="G277" s="17"/>
      <c r="H277" s="17"/>
      <c r="I277" s="17"/>
      <c r="J277" s="17"/>
      <c r="K277" s="18"/>
    </row>
    <row r="278" spans="1:11" ht="30" customHeight="1" x14ac:dyDescent="0.15">
      <c r="A278" s="295"/>
      <c r="B278" s="296"/>
      <c r="C278" s="17" t="s">
        <v>20</v>
      </c>
      <c r="D278" s="17"/>
      <c r="E278" s="17"/>
      <c r="F278" s="17"/>
      <c r="G278" s="17"/>
      <c r="H278" s="17"/>
      <c r="I278" s="17"/>
      <c r="J278" s="17"/>
      <c r="K278" s="18"/>
    </row>
    <row r="279" spans="1:11" x14ac:dyDescent="0.15">
      <c r="A279" s="16"/>
      <c r="B279" s="17"/>
      <c r="C279" s="17"/>
      <c r="D279" s="17"/>
      <c r="E279" s="17"/>
      <c r="F279" s="17"/>
      <c r="G279" s="17"/>
      <c r="H279" s="17"/>
      <c r="I279" s="17"/>
      <c r="J279" s="17"/>
      <c r="K279" s="18"/>
    </row>
    <row r="280" spans="1:11" x14ac:dyDescent="0.15">
      <c r="A280" s="16" t="s">
        <v>18</v>
      </c>
      <c r="B280" s="17"/>
      <c r="C280" s="17"/>
      <c r="D280" s="17"/>
      <c r="E280" s="17"/>
      <c r="F280" s="17"/>
      <c r="G280" s="17"/>
      <c r="H280" s="17"/>
      <c r="I280" s="17"/>
      <c r="J280" s="17"/>
      <c r="K280" s="18"/>
    </row>
    <row r="281" spans="1:11" ht="30" customHeight="1" x14ac:dyDescent="0.15">
      <c r="A281" s="86" t="s">
        <v>19</v>
      </c>
      <c r="B281" s="297">
        <f>基礎情報入力!T115</f>
        <v>0</v>
      </c>
      <c r="C281" s="298"/>
      <c r="D281" s="298"/>
      <c r="E281" s="298"/>
      <c r="F281" s="298"/>
      <c r="G281" s="298"/>
      <c r="H281" s="298"/>
      <c r="I281" s="298"/>
      <c r="J281" s="298"/>
      <c r="K281" s="299"/>
    </row>
    <row r="282" spans="1:11" ht="24.95" customHeight="1" x14ac:dyDescent="0.15">
      <c r="A282" s="203" t="s">
        <v>34</v>
      </c>
      <c r="B282" s="297">
        <f>基礎情報入力!T116</f>
        <v>0</v>
      </c>
      <c r="C282" s="298"/>
      <c r="D282" s="298"/>
      <c r="E282" s="298"/>
      <c r="F282" s="298"/>
      <c r="G282" s="298"/>
      <c r="H282" s="298"/>
      <c r="I282" s="298"/>
      <c r="J282" s="298"/>
      <c r="K282" s="299"/>
    </row>
    <row r="283" spans="1:11" ht="39.950000000000003" customHeight="1" x14ac:dyDescent="0.15">
      <c r="A283" s="300"/>
      <c r="B283" s="301" t="str">
        <f>CONCATENATE(基礎情報入力!T117,基礎情報入力!T118,基礎情報入力!T119)</f>
        <v/>
      </c>
      <c r="C283" s="302"/>
      <c r="D283" s="302"/>
      <c r="E283" s="302"/>
      <c r="F283" s="302"/>
      <c r="G283" s="302"/>
      <c r="H283" s="302"/>
      <c r="I283" s="302"/>
      <c r="J283" s="302"/>
      <c r="K283" s="303"/>
    </row>
    <row r="284" spans="1:11" ht="30" customHeight="1" x14ac:dyDescent="0.15">
      <c r="A284" s="86" t="s">
        <v>21</v>
      </c>
      <c r="B284" s="311" t="str">
        <f>B283</f>
        <v/>
      </c>
      <c r="C284" s="312"/>
      <c r="D284" s="312"/>
      <c r="E284" s="312"/>
      <c r="F284" s="312"/>
      <c r="G284" s="312"/>
      <c r="H284" s="312"/>
      <c r="I284" s="312"/>
      <c r="J284" s="312"/>
      <c r="K284" s="313"/>
    </row>
    <row r="285" spans="1:11" x14ac:dyDescent="0.15">
      <c r="A285" s="16" t="s">
        <v>22</v>
      </c>
      <c r="B285" s="17"/>
      <c r="C285" s="17"/>
      <c r="D285" s="17"/>
      <c r="E285" s="17"/>
      <c r="F285" s="17"/>
      <c r="G285" s="17"/>
      <c r="H285" s="17"/>
      <c r="I285" s="17"/>
      <c r="J285" s="17"/>
      <c r="K285" s="18"/>
    </row>
    <row r="286" spans="1:11" x14ac:dyDescent="0.15">
      <c r="A286" s="16"/>
      <c r="B286" s="17"/>
      <c r="C286" s="17"/>
      <c r="D286" s="17"/>
      <c r="E286" s="17"/>
      <c r="F286" s="17"/>
      <c r="G286" s="17"/>
      <c r="H286" s="17"/>
      <c r="I286" s="17"/>
      <c r="J286" s="17"/>
      <c r="K286" s="18"/>
    </row>
    <row r="287" spans="1:11" ht="39.950000000000003" customHeight="1" x14ac:dyDescent="0.15">
      <c r="A287" s="86" t="s">
        <v>23</v>
      </c>
      <c r="B287" s="314"/>
      <c r="C287" s="315"/>
      <c r="D287" s="315"/>
      <c r="E287" s="315"/>
      <c r="F287" s="315"/>
      <c r="G287" s="315"/>
      <c r="H287" s="315"/>
      <c r="I287" s="315"/>
      <c r="J287" s="315"/>
      <c r="K287" s="316"/>
    </row>
    <row r="288" spans="1:11" ht="30" customHeight="1" x14ac:dyDescent="0.15">
      <c r="A288" s="8" t="s">
        <v>24</v>
      </c>
      <c r="B288" s="317" t="s">
        <v>37</v>
      </c>
      <c r="C288" s="318"/>
      <c r="D288" s="318"/>
      <c r="E288" s="318"/>
      <c r="F288" s="87" t="s">
        <v>40</v>
      </c>
      <c r="G288" s="88"/>
      <c r="H288" s="87" t="s">
        <v>38</v>
      </c>
      <c r="I288" s="88"/>
      <c r="J288" s="10" t="s">
        <v>39</v>
      </c>
      <c r="K288" s="11"/>
    </row>
    <row r="289" spans="1:12" ht="30" customHeight="1" x14ac:dyDescent="0.15">
      <c r="A289" s="8" t="s">
        <v>25</v>
      </c>
      <c r="B289" s="319">
        <f>基礎情報入力!T120</f>
        <v>0</v>
      </c>
      <c r="C289" s="320"/>
      <c r="D289" s="9" t="s">
        <v>26</v>
      </c>
      <c r="E289" s="9"/>
      <c r="F289" s="9"/>
      <c r="G289" s="9"/>
      <c r="H289" s="9"/>
      <c r="I289" s="9"/>
      <c r="J289" s="9"/>
      <c r="K289" s="6"/>
    </row>
    <row r="290" spans="1:12" ht="30" customHeight="1" x14ac:dyDescent="0.15">
      <c r="A290" s="85" t="s">
        <v>35</v>
      </c>
      <c r="B290" s="290" t="s">
        <v>44</v>
      </c>
      <c r="C290" s="321"/>
      <c r="D290" s="9" t="s">
        <v>27</v>
      </c>
      <c r="E290" s="9"/>
      <c r="F290" s="9"/>
      <c r="G290" s="9"/>
      <c r="H290" s="9"/>
      <c r="I290" s="9"/>
      <c r="J290" s="9"/>
      <c r="K290" s="6"/>
    </row>
    <row r="291" spans="1:12" x14ac:dyDescent="0.15">
      <c r="A291" s="16"/>
      <c r="B291" s="17"/>
      <c r="C291" s="17"/>
      <c r="D291" s="17"/>
      <c r="E291" s="17"/>
      <c r="F291" s="17"/>
      <c r="G291" s="17"/>
      <c r="H291" s="17"/>
      <c r="I291" s="17"/>
      <c r="J291" s="17"/>
      <c r="K291" s="18"/>
    </row>
    <row r="292" spans="1:12" x14ac:dyDescent="0.15">
      <c r="A292" s="16" t="s">
        <v>28</v>
      </c>
      <c r="B292" s="17"/>
      <c r="C292" s="17"/>
      <c r="D292" s="17"/>
      <c r="E292" s="17"/>
      <c r="F292" s="17"/>
      <c r="G292" s="17"/>
      <c r="H292" s="17"/>
      <c r="I292" s="17"/>
      <c r="J292" s="17"/>
      <c r="K292" s="18"/>
    </row>
    <row r="293" spans="1:12" ht="20.100000000000001" customHeight="1" x14ac:dyDescent="0.15">
      <c r="A293" s="235" t="s">
        <v>29</v>
      </c>
      <c r="B293" s="235"/>
      <c r="C293" s="235"/>
      <c r="D293" s="235"/>
      <c r="E293" s="235" t="s">
        <v>42</v>
      </c>
      <c r="F293" s="235"/>
      <c r="G293" s="235"/>
      <c r="H293" s="235"/>
      <c r="I293" s="235" t="s">
        <v>43</v>
      </c>
      <c r="J293" s="235"/>
      <c r="K293" s="235"/>
    </row>
    <row r="294" spans="1:12" ht="30" customHeight="1" x14ac:dyDescent="0.15">
      <c r="A294" s="310" t="s">
        <v>164</v>
      </c>
      <c r="B294" s="310"/>
      <c r="C294" s="310"/>
      <c r="D294" s="310"/>
      <c r="E294" s="306">
        <f>'様式3-3 ｲ（改修・要緊急安全確認）'!D22</f>
        <v>0</v>
      </c>
      <c r="F294" s="307"/>
      <c r="G294" s="308"/>
      <c r="H294" s="12" t="s">
        <v>41</v>
      </c>
      <c r="I294" s="309"/>
      <c r="J294" s="309"/>
      <c r="K294" s="309"/>
    </row>
    <row r="295" spans="1:12" ht="30" customHeight="1" x14ac:dyDescent="0.15">
      <c r="A295" s="310" t="s">
        <v>165</v>
      </c>
      <c r="B295" s="310"/>
      <c r="C295" s="310"/>
      <c r="D295" s="310"/>
      <c r="E295" s="306">
        <f>'様式3-3 ｲ（改修・要緊急安全確認）'!C22</f>
        <v>0</v>
      </c>
      <c r="F295" s="307"/>
      <c r="G295" s="308"/>
      <c r="H295" s="12" t="s">
        <v>41</v>
      </c>
      <c r="I295" s="309"/>
      <c r="J295" s="309"/>
      <c r="K295" s="309"/>
    </row>
    <row r="296" spans="1:12" ht="30" customHeight="1" x14ac:dyDescent="0.15">
      <c r="A296" s="310" t="s">
        <v>81</v>
      </c>
      <c r="B296" s="310"/>
      <c r="C296" s="310"/>
      <c r="D296" s="310"/>
      <c r="E296" s="306">
        <f>'様式3-3 ｲ（改修・要緊急安全確認）'!F22</f>
        <v>0</v>
      </c>
      <c r="F296" s="307"/>
      <c r="G296" s="308"/>
      <c r="H296" s="12" t="s">
        <v>41</v>
      </c>
      <c r="I296" s="309"/>
      <c r="J296" s="309"/>
      <c r="K296" s="309"/>
    </row>
    <row r="297" spans="1:12" ht="30" customHeight="1" x14ac:dyDescent="0.15">
      <c r="A297" s="310" t="s">
        <v>32</v>
      </c>
      <c r="B297" s="310"/>
      <c r="C297" s="310"/>
      <c r="D297" s="310"/>
      <c r="E297" s="306">
        <f>'様式3-3 ｲ（改修・要緊急安全確認）'!V22</f>
        <v>0</v>
      </c>
      <c r="F297" s="307"/>
      <c r="G297" s="308"/>
      <c r="H297" s="12" t="s">
        <v>41</v>
      </c>
      <c r="I297" s="309"/>
      <c r="J297" s="309"/>
      <c r="K297" s="309"/>
    </row>
    <row r="298" spans="1:12" x14ac:dyDescent="0.15">
      <c r="A298" s="16" t="s">
        <v>33</v>
      </c>
      <c r="B298" s="17"/>
      <c r="C298" s="17"/>
      <c r="D298" s="17"/>
      <c r="E298" s="17"/>
      <c r="F298" s="17"/>
      <c r="G298" s="17"/>
      <c r="H298" s="17"/>
      <c r="I298" s="17"/>
      <c r="J298" s="17"/>
      <c r="K298" s="18"/>
    </row>
    <row r="299" spans="1:12" x14ac:dyDescent="0.15">
      <c r="A299" s="16"/>
      <c r="B299" s="17"/>
      <c r="C299" s="17"/>
      <c r="D299" s="17"/>
      <c r="E299" s="17"/>
      <c r="F299" s="17"/>
      <c r="G299" s="17"/>
      <c r="H299" s="17"/>
      <c r="I299" s="17"/>
      <c r="J299" s="17"/>
      <c r="K299" s="18"/>
    </row>
    <row r="300" spans="1:12" s="125" customFormat="1" x14ac:dyDescent="0.15">
      <c r="A300" s="90" t="s">
        <v>345</v>
      </c>
      <c r="B300" s="91"/>
      <c r="C300" s="91"/>
      <c r="D300" s="91"/>
      <c r="E300" s="91"/>
      <c r="F300" s="91"/>
      <c r="G300" s="91"/>
      <c r="H300" s="91"/>
      <c r="I300" s="91"/>
      <c r="J300" s="91"/>
      <c r="K300" s="126"/>
    </row>
    <row r="301" spans="1:12" s="125" customFormat="1" ht="30" customHeight="1" x14ac:dyDescent="0.15">
      <c r="A301" s="166" t="s">
        <v>346</v>
      </c>
      <c r="B301" s="245" t="s">
        <v>369</v>
      </c>
      <c r="C301" s="246"/>
      <c r="D301" s="247"/>
      <c r="E301" s="17" t="s">
        <v>54</v>
      </c>
      <c r="F301" s="91"/>
      <c r="G301" s="91"/>
      <c r="H301" s="91"/>
      <c r="I301" s="91"/>
      <c r="J301" s="91"/>
      <c r="K301" s="126"/>
      <c r="L301" s="169"/>
    </row>
    <row r="302" spans="1:12" s="125" customFormat="1" ht="30" customHeight="1" x14ac:dyDescent="0.15">
      <c r="A302" s="166" t="s">
        <v>347</v>
      </c>
      <c r="B302" s="248" t="s">
        <v>370</v>
      </c>
      <c r="C302" s="249"/>
      <c r="D302" s="91" t="s">
        <v>54</v>
      </c>
      <c r="E302" s="17"/>
      <c r="F302" s="91"/>
      <c r="G302" s="91"/>
      <c r="H302" s="91"/>
      <c r="I302" s="91"/>
      <c r="J302" s="91"/>
      <c r="K302" s="126"/>
    </row>
    <row r="303" spans="1:12" x14ac:dyDescent="0.15">
      <c r="A303" s="20"/>
      <c r="B303" s="21"/>
      <c r="C303" s="21"/>
      <c r="D303" s="21"/>
      <c r="E303" s="21"/>
      <c r="F303" s="21"/>
      <c r="G303" s="21"/>
      <c r="H303" s="21"/>
      <c r="I303" s="21"/>
      <c r="J303" s="21"/>
      <c r="K303" s="22"/>
    </row>
    <row r="304" spans="1:12" x14ac:dyDescent="0.15">
      <c r="A304" s="21"/>
      <c r="B304" s="21"/>
      <c r="C304" s="21"/>
      <c r="D304" s="21"/>
      <c r="E304" s="21"/>
      <c r="F304" s="21"/>
      <c r="G304" s="21"/>
      <c r="H304" s="21"/>
      <c r="I304" s="21"/>
      <c r="J304" s="21"/>
      <c r="K304" s="21"/>
    </row>
    <row r="305" spans="1:11" x14ac:dyDescent="0.15">
      <c r="A305" s="13" t="s">
        <v>166</v>
      </c>
      <c r="B305" s="14"/>
      <c r="C305" s="14"/>
      <c r="D305" s="14"/>
      <c r="E305" s="14"/>
      <c r="F305" s="14"/>
      <c r="G305" s="14"/>
      <c r="H305" s="14"/>
      <c r="I305" s="14"/>
      <c r="J305" s="14"/>
      <c r="K305" s="15"/>
    </row>
    <row r="306" spans="1:11" x14ac:dyDescent="0.15">
      <c r="A306" s="16"/>
      <c r="B306" s="17"/>
      <c r="C306" s="17"/>
      <c r="D306" s="17"/>
      <c r="E306" s="17"/>
      <c r="F306" s="17"/>
      <c r="G306" s="17"/>
      <c r="H306" s="17"/>
      <c r="I306" s="17"/>
      <c r="J306" s="17"/>
      <c r="K306" s="18"/>
    </row>
    <row r="307" spans="1:11" x14ac:dyDescent="0.15">
      <c r="A307" s="16"/>
      <c r="B307" s="17"/>
      <c r="C307" s="17"/>
      <c r="D307" s="17"/>
      <c r="E307" s="17"/>
      <c r="F307" s="17"/>
      <c r="G307" s="17"/>
      <c r="H307" s="17"/>
      <c r="I307" s="17"/>
      <c r="J307" s="17"/>
      <c r="K307" s="18"/>
    </row>
    <row r="308" spans="1:11" x14ac:dyDescent="0.15">
      <c r="A308" s="16"/>
      <c r="B308" s="17"/>
      <c r="C308" s="17"/>
      <c r="D308" s="17"/>
      <c r="E308" s="17"/>
      <c r="F308" s="17"/>
      <c r="G308" s="17"/>
      <c r="H308" s="17"/>
      <c r="I308" s="17"/>
      <c r="J308" s="17"/>
      <c r="K308" s="18"/>
    </row>
    <row r="309" spans="1:11" ht="18.75" x14ac:dyDescent="0.15">
      <c r="A309" s="292" t="s">
        <v>16</v>
      </c>
      <c r="B309" s="293"/>
      <c r="C309" s="293"/>
      <c r="D309" s="293"/>
      <c r="E309" s="293"/>
      <c r="F309" s="293"/>
      <c r="G309" s="293"/>
      <c r="H309" s="293"/>
      <c r="I309" s="293"/>
      <c r="J309" s="293"/>
      <c r="K309" s="294"/>
    </row>
    <row r="310" spans="1:11" ht="18.75" x14ac:dyDescent="0.15">
      <c r="A310" s="19"/>
      <c r="B310" s="17"/>
      <c r="C310" s="17"/>
      <c r="D310" s="17"/>
      <c r="E310" s="17"/>
      <c r="F310" s="17"/>
      <c r="G310" s="17"/>
      <c r="H310" s="17"/>
      <c r="I310" s="17"/>
      <c r="J310" s="17"/>
      <c r="K310" s="18"/>
    </row>
    <row r="311" spans="1:11" x14ac:dyDescent="0.15">
      <c r="A311" s="16"/>
      <c r="B311" s="17"/>
      <c r="C311" s="17"/>
      <c r="D311" s="17"/>
      <c r="E311" s="17"/>
      <c r="F311" s="17"/>
      <c r="G311" s="17"/>
      <c r="H311" s="17"/>
      <c r="I311" s="17"/>
      <c r="J311" s="17"/>
      <c r="K311" s="18"/>
    </row>
    <row r="312" spans="1:11" x14ac:dyDescent="0.15">
      <c r="A312" s="16" t="s">
        <v>36</v>
      </c>
      <c r="B312" s="17"/>
      <c r="C312" s="17"/>
      <c r="D312" s="17"/>
      <c r="E312" s="17"/>
      <c r="F312" s="17"/>
      <c r="G312" s="17"/>
      <c r="H312" s="17"/>
      <c r="I312" s="17"/>
      <c r="J312" s="17"/>
      <c r="K312" s="18"/>
    </row>
    <row r="313" spans="1:11" ht="30" customHeight="1" x14ac:dyDescent="0.15">
      <c r="A313" s="85" t="s">
        <v>17</v>
      </c>
      <c r="B313" s="196" t="str">
        <f>CONCATENATE(基礎情報入力!D4,"　　",基礎情報入力!D5)</f>
        <v>　　</v>
      </c>
      <c r="C313" s="197"/>
      <c r="D313" s="197"/>
      <c r="E313" s="197"/>
      <c r="F313" s="197"/>
      <c r="G313" s="197"/>
      <c r="H313" s="197"/>
      <c r="I313" s="197"/>
      <c r="J313" s="197"/>
      <c r="K313" s="234"/>
    </row>
    <row r="314" spans="1:11" x14ac:dyDescent="0.15">
      <c r="A314" s="16"/>
      <c r="B314" s="17"/>
      <c r="C314" s="17"/>
      <c r="D314" s="17"/>
      <c r="E314" s="17"/>
      <c r="F314" s="17"/>
      <c r="G314" s="17"/>
      <c r="H314" s="17"/>
      <c r="I314" s="17"/>
      <c r="J314" s="17"/>
      <c r="K314" s="18"/>
    </row>
    <row r="315" spans="1:11" x14ac:dyDescent="0.15">
      <c r="A315" s="90" t="s">
        <v>213</v>
      </c>
      <c r="B315" s="17"/>
      <c r="C315" s="17"/>
      <c r="D315" s="17"/>
      <c r="E315" s="17"/>
      <c r="F315" s="17"/>
      <c r="G315" s="17"/>
      <c r="H315" s="17"/>
      <c r="I315" s="17"/>
      <c r="J315" s="17"/>
      <c r="K315" s="18"/>
    </row>
    <row r="316" spans="1:11" ht="30" customHeight="1" x14ac:dyDescent="0.15">
      <c r="A316" s="295"/>
      <c r="B316" s="296"/>
      <c r="C316" s="17" t="s">
        <v>20</v>
      </c>
      <c r="D316" s="17"/>
      <c r="E316" s="17"/>
      <c r="F316" s="17"/>
      <c r="G316" s="17"/>
      <c r="H316" s="17"/>
      <c r="I316" s="17"/>
      <c r="J316" s="17"/>
      <c r="K316" s="18"/>
    </row>
    <row r="317" spans="1:11" x14ac:dyDescent="0.15">
      <c r="A317" s="16"/>
      <c r="B317" s="17"/>
      <c r="C317" s="17"/>
      <c r="D317" s="17"/>
      <c r="E317" s="17"/>
      <c r="F317" s="17"/>
      <c r="G317" s="17"/>
      <c r="H317" s="17"/>
      <c r="I317" s="17"/>
      <c r="J317" s="17"/>
      <c r="K317" s="18"/>
    </row>
    <row r="318" spans="1:11" x14ac:dyDescent="0.15">
      <c r="A318" s="16" t="s">
        <v>18</v>
      </c>
      <c r="B318" s="17"/>
      <c r="C318" s="17"/>
      <c r="D318" s="17"/>
      <c r="E318" s="17"/>
      <c r="F318" s="17"/>
      <c r="G318" s="17"/>
      <c r="H318" s="17"/>
      <c r="I318" s="17"/>
      <c r="J318" s="17"/>
      <c r="K318" s="18"/>
    </row>
    <row r="319" spans="1:11" ht="30" customHeight="1" x14ac:dyDescent="0.15">
      <c r="A319" s="86" t="s">
        <v>19</v>
      </c>
      <c r="B319" s="297">
        <f>基礎情報入力!T130</f>
        <v>0</v>
      </c>
      <c r="C319" s="298"/>
      <c r="D319" s="298"/>
      <c r="E319" s="298"/>
      <c r="F319" s="298"/>
      <c r="G319" s="298"/>
      <c r="H319" s="298"/>
      <c r="I319" s="298"/>
      <c r="J319" s="298"/>
      <c r="K319" s="299"/>
    </row>
    <row r="320" spans="1:11" ht="24.95" customHeight="1" x14ac:dyDescent="0.15">
      <c r="A320" s="203" t="s">
        <v>34</v>
      </c>
      <c r="B320" s="297">
        <f>基礎情報入力!T131</f>
        <v>0</v>
      </c>
      <c r="C320" s="298"/>
      <c r="D320" s="298"/>
      <c r="E320" s="298"/>
      <c r="F320" s="298"/>
      <c r="G320" s="298"/>
      <c r="H320" s="298"/>
      <c r="I320" s="298"/>
      <c r="J320" s="298"/>
      <c r="K320" s="299"/>
    </row>
    <row r="321" spans="1:11" ht="39.950000000000003" customHeight="1" x14ac:dyDescent="0.15">
      <c r="A321" s="300"/>
      <c r="B321" s="301" t="str">
        <f>CONCATENATE(基礎情報入力!T132,基礎情報入力!T133,基礎情報入力!T134)</f>
        <v/>
      </c>
      <c r="C321" s="302"/>
      <c r="D321" s="302"/>
      <c r="E321" s="302"/>
      <c r="F321" s="302"/>
      <c r="G321" s="302"/>
      <c r="H321" s="302"/>
      <c r="I321" s="302"/>
      <c r="J321" s="302"/>
      <c r="K321" s="303"/>
    </row>
    <row r="322" spans="1:11" ht="30" customHeight="1" x14ac:dyDescent="0.15">
      <c r="A322" s="86" t="s">
        <v>21</v>
      </c>
      <c r="B322" s="311" t="str">
        <f>B321</f>
        <v/>
      </c>
      <c r="C322" s="312"/>
      <c r="D322" s="312"/>
      <c r="E322" s="312"/>
      <c r="F322" s="312"/>
      <c r="G322" s="312"/>
      <c r="H322" s="312"/>
      <c r="I322" s="312"/>
      <c r="J322" s="312"/>
      <c r="K322" s="313"/>
    </row>
    <row r="323" spans="1:11" x14ac:dyDescent="0.15">
      <c r="A323" s="16" t="s">
        <v>22</v>
      </c>
      <c r="B323" s="17"/>
      <c r="C323" s="17"/>
      <c r="D323" s="17"/>
      <c r="E323" s="17"/>
      <c r="F323" s="17"/>
      <c r="G323" s="17"/>
      <c r="H323" s="17"/>
      <c r="I323" s="17"/>
      <c r="J323" s="17"/>
      <c r="K323" s="18"/>
    </row>
    <row r="324" spans="1:11" x14ac:dyDescent="0.15">
      <c r="A324" s="16"/>
      <c r="B324" s="17"/>
      <c r="C324" s="17"/>
      <c r="D324" s="17"/>
      <c r="E324" s="17"/>
      <c r="F324" s="17"/>
      <c r="G324" s="17"/>
      <c r="H324" s="17"/>
      <c r="I324" s="17"/>
      <c r="J324" s="17"/>
      <c r="K324" s="18"/>
    </row>
    <row r="325" spans="1:11" ht="39.950000000000003" customHeight="1" x14ac:dyDescent="0.15">
      <c r="A325" s="86" t="s">
        <v>23</v>
      </c>
      <c r="B325" s="314"/>
      <c r="C325" s="315"/>
      <c r="D325" s="315"/>
      <c r="E325" s="315"/>
      <c r="F325" s="315"/>
      <c r="G325" s="315"/>
      <c r="H325" s="315"/>
      <c r="I325" s="315"/>
      <c r="J325" s="315"/>
      <c r="K325" s="316"/>
    </row>
    <row r="326" spans="1:11" ht="30" customHeight="1" x14ac:dyDescent="0.15">
      <c r="A326" s="8" t="s">
        <v>24</v>
      </c>
      <c r="B326" s="317" t="s">
        <v>37</v>
      </c>
      <c r="C326" s="318"/>
      <c r="D326" s="318"/>
      <c r="E326" s="318"/>
      <c r="F326" s="87" t="s">
        <v>40</v>
      </c>
      <c r="G326" s="88"/>
      <c r="H326" s="87" t="s">
        <v>38</v>
      </c>
      <c r="I326" s="88"/>
      <c r="J326" s="10" t="s">
        <v>39</v>
      </c>
      <c r="K326" s="11"/>
    </row>
    <row r="327" spans="1:11" ht="30" customHeight="1" x14ac:dyDescent="0.15">
      <c r="A327" s="8" t="s">
        <v>25</v>
      </c>
      <c r="B327" s="319">
        <f>基礎情報入力!T135</f>
        <v>0</v>
      </c>
      <c r="C327" s="320"/>
      <c r="D327" s="9" t="s">
        <v>26</v>
      </c>
      <c r="E327" s="9"/>
      <c r="F327" s="9"/>
      <c r="G327" s="9"/>
      <c r="H327" s="9"/>
      <c r="I327" s="9"/>
      <c r="J327" s="9"/>
      <c r="K327" s="6"/>
    </row>
    <row r="328" spans="1:11" ht="30" customHeight="1" x14ac:dyDescent="0.15">
      <c r="A328" s="85" t="s">
        <v>35</v>
      </c>
      <c r="B328" s="290" t="s">
        <v>44</v>
      </c>
      <c r="C328" s="321"/>
      <c r="D328" s="9" t="s">
        <v>27</v>
      </c>
      <c r="E328" s="9"/>
      <c r="F328" s="9"/>
      <c r="G328" s="9"/>
      <c r="H328" s="9"/>
      <c r="I328" s="9"/>
      <c r="J328" s="9"/>
      <c r="K328" s="6"/>
    </row>
    <row r="329" spans="1:11" x14ac:dyDescent="0.15">
      <c r="A329" s="16"/>
      <c r="B329" s="17"/>
      <c r="C329" s="17"/>
      <c r="D329" s="17"/>
      <c r="E329" s="17"/>
      <c r="F329" s="17"/>
      <c r="G329" s="17"/>
      <c r="H329" s="17"/>
      <c r="I329" s="17"/>
      <c r="J329" s="17"/>
      <c r="K329" s="18"/>
    </row>
    <row r="330" spans="1:11" x14ac:dyDescent="0.15">
      <c r="A330" s="16" t="s">
        <v>28</v>
      </c>
      <c r="B330" s="17"/>
      <c r="C330" s="17"/>
      <c r="D330" s="17"/>
      <c r="E330" s="17"/>
      <c r="F330" s="17"/>
      <c r="G330" s="17"/>
      <c r="H330" s="17"/>
      <c r="I330" s="17"/>
      <c r="J330" s="17"/>
      <c r="K330" s="18"/>
    </row>
    <row r="331" spans="1:11" ht="20.100000000000001" customHeight="1" x14ac:dyDescent="0.15">
      <c r="A331" s="235" t="s">
        <v>29</v>
      </c>
      <c r="B331" s="235"/>
      <c r="C331" s="235"/>
      <c r="D331" s="235"/>
      <c r="E331" s="235" t="s">
        <v>42</v>
      </c>
      <c r="F331" s="235"/>
      <c r="G331" s="235"/>
      <c r="H331" s="235"/>
      <c r="I331" s="235" t="s">
        <v>43</v>
      </c>
      <c r="J331" s="235"/>
      <c r="K331" s="235"/>
    </row>
    <row r="332" spans="1:11" ht="30" customHeight="1" x14ac:dyDescent="0.15">
      <c r="A332" s="310" t="s">
        <v>164</v>
      </c>
      <c r="B332" s="310"/>
      <c r="C332" s="310"/>
      <c r="D332" s="310"/>
      <c r="E332" s="306">
        <f>'様式3-3 ｲ（改修・要緊急安全確認）'!D24</f>
        <v>0</v>
      </c>
      <c r="F332" s="307"/>
      <c r="G332" s="308"/>
      <c r="H332" s="12" t="s">
        <v>41</v>
      </c>
      <c r="I332" s="309"/>
      <c r="J332" s="309"/>
      <c r="K332" s="309"/>
    </row>
    <row r="333" spans="1:11" ht="30" customHeight="1" x14ac:dyDescent="0.15">
      <c r="A333" s="310" t="s">
        <v>165</v>
      </c>
      <c r="B333" s="310"/>
      <c r="C333" s="310"/>
      <c r="D333" s="310"/>
      <c r="E333" s="306">
        <f>'様式3-3 ｲ（改修・要緊急安全確認）'!C24</f>
        <v>0</v>
      </c>
      <c r="F333" s="307"/>
      <c r="G333" s="308"/>
      <c r="H333" s="12" t="s">
        <v>41</v>
      </c>
      <c r="I333" s="309"/>
      <c r="J333" s="309"/>
      <c r="K333" s="309"/>
    </row>
    <row r="334" spans="1:11" ht="30" customHeight="1" x14ac:dyDescent="0.15">
      <c r="A334" s="310" t="s">
        <v>81</v>
      </c>
      <c r="B334" s="310"/>
      <c r="C334" s="310"/>
      <c r="D334" s="310"/>
      <c r="E334" s="306">
        <f>'様式3-3 ｲ（改修・要緊急安全確認）'!F24</f>
        <v>0</v>
      </c>
      <c r="F334" s="307"/>
      <c r="G334" s="308"/>
      <c r="H334" s="12" t="s">
        <v>41</v>
      </c>
      <c r="I334" s="309"/>
      <c r="J334" s="309"/>
      <c r="K334" s="309"/>
    </row>
    <row r="335" spans="1:11" ht="30" customHeight="1" x14ac:dyDescent="0.15">
      <c r="A335" s="310" t="s">
        <v>32</v>
      </c>
      <c r="B335" s="310"/>
      <c r="C335" s="310"/>
      <c r="D335" s="310"/>
      <c r="E335" s="306">
        <f>'様式3-3 ｲ（改修・要緊急安全確認）'!V24</f>
        <v>0</v>
      </c>
      <c r="F335" s="307"/>
      <c r="G335" s="308"/>
      <c r="H335" s="12" t="s">
        <v>41</v>
      </c>
      <c r="I335" s="309"/>
      <c r="J335" s="309"/>
      <c r="K335" s="309"/>
    </row>
    <row r="336" spans="1:11" x14ac:dyDescent="0.15">
      <c r="A336" s="16" t="s">
        <v>33</v>
      </c>
      <c r="B336" s="17"/>
      <c r="C336" s="17"/>
      <c r="D336" s="17"/>
      <c r="E336" s="17"/>
      <c r="F336" s="17"/>
      <c r="G336" s="17"/>
      <c r="H336" s="17"/>
      <c r="I336" s="17"/>
      <c r="J336" s="17"/>
      <c r="K336" s="18"/>
    </row>
    <row r="337" spans="1:12" x14ac:dyDescent="0.15">
      <c r="A337" s="16"/>
      <c r="B337" s="17"/>
      <c r="C337" s="17"/>
      <c r="D337" s="17"/>
      <c r="E337" s="17"/>
      <c r="F337" s="17"/>
      <c r="G337" s="17"/>
      <c r="H337" s="17"/>
      <c r="I337" s="17"/>
      <c r="J337" s="17"/>
      <c r="K337" s="18"/>
    </row>
    <row r="338" spans="1:12" s="125" customFormat="1" x14ac:dyDescent="0.15">
      <c r="A338" s="90" t="s">
        <v>345</v>
      </c>
      <c r="B338" s="91"/>
      <c r="C338" s="91"/>
      <c r="D338" s="91"/>
      <c r="E338" s="91"/>
      <c r="F338" s="91"/>
      <c r="G338" s="91"/>
      <c r="H338" s="91"/>
      <c r="I338" s="91"/>
      <c r="J338" s="91"/>
      <c r="K338" s="126"/>
    </row>
    <row r="339" spans="1:12" s="125" customFormat="1" ht="30" customHeight="1" x14ac:dyDescent="0.15">
      <c r="A339" s="166" t="s">
        <v>346</v>
      </c>
      <c r="B339" s="245" t="s">
        <v>369</v>
      </c>
      <c r="C339" s="246"/>
      <c r="D339" s="247"/>
      <c r="E339" s="17" t="s">
        <v>54</v>
      </c>
      <c r="F339" s="91"/>
      <c r="G339" s="91"/>
      <c r="H339" s="91"/>
      <c r="I339" s="91"/>
      <c r="J339" s="91"/>
      <c r="K339" s="126"/>
      <c r="L339" s="169"/>
    </row>
    <row r="340" spans="1:12" s="125" customFormat="1" ht="30" customHeight="1" x14ac:dyDescent="0.15">
      <c r="A340" s="166" t="s">
        <v>347</v>
      </c>
      <c r="B340" s="248" t="s">
        <v>370</v>
      </c>
      <c r="C340" s="249"/>
      <c r="D340" s="91" t="s">
        <v>54</v>
      </c>
      <c r="E340" s="17"/>
      <c r="F340" s="91"/>
      <c r="G340" s="91"/>
      <c r="H340" s="91"/>
      <c r="I340" s="91"/>
      <c r="J340" s="91"/>
      <c r="K340" s="126"/>
    </row>
    <row r="341" spans="1:12" x14ac:dyDescent="0.15">
      <c r="A341" s="20"/>
      <c r="B341" s="21"/>
      <c r="C341" s="21"/>
      <c r="D341" s="21"/>
      <c r="E341" s="21"/>
      <c r="F341" s="21"/>
      <c r="G341" s="21"/>
      <c r="H341" s="21"/>
      <c r="I341" s="21"/>
      <c r="J341" s="21"/>
      <c r="K341" s="22"/>
    </row>
    <row r="342" spans="1:12" x14ac:dyDescent="0.15">
      <c r="A342" s="21"/>
      <c r="B342" s="21"/>
      <c r="C342" s="21"/>
      <c r="D342" s="21"/>
      <c r="E342" s="21"/>
      <c r="F342" s="21"/>
      <c r="G342" s="21"/>
      <c r="H342" s="21"/>
      <c r="I342" s="21"/>
      <c r="J342" s="21"/>
      <c r="K342" s="21"/>
    </row>
    <row r="343" spans="1:12" x14ac:dyDescent="0.15">
      <c r="A343" s="13" t="s">
        <v>166</v>
      </c>
      <c r="B343" s="14"/>
      <c r="C343" s="14"/>
      <c r="D343" s="14"/>
      <c r="E343" s="14"/>
      <c r="F343" s="14"/>
      <c r="G343" s="14"/>
      <c r="H343" s="14"/>
      <c r="I343" s="14"/>
      <c r="J343" s="14"/>
      <c r="K343" s="15"/>
    </row>
    <row r="344" spans="1:12" x14ac:dyDescent="0.15">
      <c r="A344" s="16"/>
      <c r="B344" s="17"/>
      <c r="C344" s="17"/>
      <c r="D344" s="17"/>
      <c r="E344" s="17"/>
      <c r="F344" s="17"/>
      <c r="G344" s="17"/>
      <c r="H344" s="17"/>
      <c r="I344" s="17"/>
      <c r="J344" s="17"/>
      <c r="K344" s="18"/>
    </row>
    <row r="345" spans="1:12" x14ac:dyDescent="0.15">
      <c r="A345" s="16"/>
      <c r="B345" s="17"/>
      <c r="C345" s="17"/>
      <c r="D345" s="17"/>
      <c r="E345" s="17"/>
      <c r="F345" s="17"/>
      <c r="G345" s="17"/>
      <c r="H345" s="17"/>
      <c r="I345" s="17"/>
      <c r="J345" s="17"/>
      <c r="K345" s="18"/>
    </row>
    <row r="346" spans="1:12" x14ac:dyDescent="0.15">
      <c r="A346" s="16"/>
      <c r="B346" s="17"/>
      <c r="C346" s="17"/>
      <c r="D346" s="17"/>
      <c r="E346" s="17"/>
      <c r="F346" s="17"/>
      <c r="G346" s="17"/>
      <c r="H346" s="17"/>
      <c r="I346" s="17"/>
      <c r="J346" s="17"/>
      <c r="K346" s="18"/>
    </row>
    <row r="347" spans="1:12" ht="18.75" x14ac:dyDescent="0.15">
      <c r="A347" s="292" t="s">
        <v>16</v>
      </c>
      <c r="B347" s="293"/>
      <c r="C347" s="293"/>
      <c r="D347" s="293"/>
      <c r="E347" s="293"/>
      <c r="F347" s="293"/>
      <c r="G347" s="293"/>
      <c r="H347" s="293"/>
      <c r="I347" s="293"/>
      <c r="J347" s="293"/>
      <c r="K347" s="294"/>
    </row>
    <row r="348" spans="1:12" ht="18.75" x14ac:dyDescent="0.15">
      <c r="A348" s="19"/>
      <c r="B348" s="17"/>
      <c r="C348" s="17"/>
      <c r="D348" s="17"/>
      <c r="E348" s="17"/>
      <c r="F348" s="17"/>
      <c r="G348" s="17"/>
      <c r="H348" s="17"/>
      <c r="I348" s="17"/>
      <c r="J348" s="17"/>
      <c r="K348" s="18"/>
    </row>
    <row r="349" spans="1:12" x14ac:dyDescent="0.15">
      <c r="A349" s="16"/>
      <c r="B349" s="17"/>
      <c r="C349" s="17"/>
      <c r="D349" s="17"/>
      <c r="E349" s="17"/>
      <c r="F349" s="17"/>
      <c r="G349" s="17"/>
      <c r="H349" s="17"/>
      <c r="I349" s="17"/>
      <c r="J349" s="17"/>
      <c r="K349" s="18"/>
    </row>
    <row r="350" spans="1:12" x14ac:dyDescent="0.15">
      <c r="A350" s="16" t="s">
        <v>36</v>
      </c>
      <c r="B350" s="17"/>
      <c r="C350" s="17"/>
      <c r="D350" s="17"/>
      <c r="E350" s="17"/>
      <c r="F350" s="17"/>
      <c r="G350" s="17"/>
      <c r="H350" s="17"/>
      <c r="I350" s="17"/>
      <c r="J350" s="17"/>
      <c r="K350" s="18"/>
    </row>
    <row r="351" spans="1:12" ht="30" customHeight="1" x14ac:dyDescent="0.15">
      <c r="A351" s="85" t="s">
        <v>17</v>
      </c>
      <c r="B351" s="196" t="str">
        <f>CONCATENATE(基礎情報入力!D4,"　　",基礎情報入力!D5)</f>
        <v>　　</v>
      </c>
      <c r="C351" s="197"/>
      <c r="D351" s="197"/>
      <c r="E351" s="197"/>
      <c r="F351" s="197"/>
      <c r="G351" s="197"/>
      <c r="H351" s="197"/>
      <c r="I351" s="197"/>
      <c r="J351" s="197"/>
      <c r="K351" s="234"/>
    </row>
    <row r="352" spans="1:12" x14ac:dyDescent="0.15">
      <c r="A352" s="16"/>
      <c r="B352" s="17"/>
      <c r="C352" s="17"/>
      <c r="D352" s="17"/>
      <c r="E352" s="17"/>
      <c r="F352" s="17"/>
      <c r="G352" s="17"/>
      <c r="H352" s="17"/>
      <c r="I352" s="17"/>
      <c r="J352" s="17"/>
      <c r="K352" s="18"/>
    </row>
    <row r="353" spans="1:11" x14ac:dyDescent="0.15">
      <c r="A353" s="90" t="s">
        <v>213</v>
      </c>
      <c r="B353" s="17"/>
      <c r="C353" s="17"/>
      <c r="D353" s="17"/>
      <c r="E353" s="17"/>
      <c r="F353" s="17"/>
      <c r="G353" s="17"/>
      <c r="H353" s="17"/>
      <c r="I353" s="17"/>
      <c r="J353" s="17"/>
      <c r="K353" s="18"/>
    </row>
    <row r="354" spans="1:11" ht="30" customHeight="1" x14ac:dyDescent="0.15">
      <c r="A354" s="295"/>
      <c r="B354" s="296"/>
      <c r="C354" s="17" t="s">
        <v>20</v>
      </c>
      <c r="D354" s="17"/>
      <c r="E354" s="17"/>
      <c r="F354" s="17"/>
      <c r="G354" s="17"/>
      <c r="H354" s="17"/>
      <c r="I354" s="17"/>
      <c r="J354" s="17"/>
      <c r="K354" s="18"/>
    </row>
    <row r="355" spans="1:11" x14ac:dyDescent="0.15">
      <c r="A355" s="16"/>
      <c r="B355" s="17"/>
      <c r="C355" s="17"/>
      <c r="D355" s="17"/>
      <c r="E355" s="17"/>
      <c r="F355" s="17"/>
      <c r="G355" s="17"/>
      <c r="H355" s="17"/>
      <c r="I355" s="17"/>
      <c r="J355" s="17"/>
      <c r="K355" s="18"/>
    </row>
    <row r="356" spans="1:11" x14ac:dyDescent="0.15">
      <c r="A356" s="16" t="s">
        <v>18</v>
      </c>
      <c r="B356" s="17"/>
      <c r="C356" s="17"/>
      <c r="D356" s="17"/>
      <c r="E356" s="17"/>
      <c r="F356" s="17"/>
      <c r="G356" s="17"/>
      <c r="H356" s="17"/>
      <c r="I356" s="17"/>
      <c r="J356" s="17"/>
      <c r="K356" s="18"/>
    </row>
    <row r="357" spans="1:11" ht="30" customHeight="1" x14ac:dyDescent="0.15">
      <c r="A357" s="86" t="s">
        <v>19</v>
      </c>
      <c r="B357" s="297">
        <f>基礎情報入力!T145</f>
        <v>0</v>
      </c>
      <c r="C357" s="298"/>
      <c r="D357" s="298"/>
      <c r="E357" s="298"/>
      <c r="F357" s="298"/>
      <c r="G357" s="298"/>
      <c r="H357" s="298"/>
      <c r="I357" s="298"/>
      <c r="J357" s="298"/>
      <c r="K357" s="299"/>
    </row>
    <row r="358" spans="1:11" ht="24.95" customHeight="1" x14ac:dyDescent="0.15">
      <c r="A358" s="203" t="s">
        <v>34</v>
      </c>
      <c r="B358" s="297">
        <f>基礎情報入力!T146</f>
        <v>0</v>
      </c>
      <c r="C358" s="298"/>
      <c r="D358" s="298"/>
      <c r="E358" s="298"/>
      <c r="F358" s="298"/>
      <c r="G358" s="298"/>
      <c r="H358" s="298"/>
      <c r="I358" s="298"/>
      <c r="J358" s="298"/>
      <c r="K358" s="299"/>
    </row>
    <row r="359" spans="1:11" ht="39.950000000000003" customHeight="1" x14ac:dyDescent="0.15">
      <c r="A359" s="300"/>
      <c r="B359" s="301" t="str">
        <f>CONCATENATE(基礎情報入力!T147,基礎情報入力!T148,基礎情報入力!T149)</f>
        <v/>
      </c>
      <c r="C359" s="302"/>
      <c r="D359" s="302"/>
      <c r="E359" s="302"/>
      <c r="F359" s="302"/>
      <c r="G359" s="302"/>
      <c r="H359" s="302"/>
      <c r="I359" s="302"/>
      <c r="J359" s="302"/>
      <c r="K359" s="303"/>
    </row>
    <row r="360" spans="1:11" ht="30" customHeight="1" x14ac:dyDescent="0.15">
      <c r="A360" s="86" t="s">
        <v>21</v>
      </c>
      <c r="B360" s="311" t="str">
        <f>B359</f>
        <v/>
      </c>
      <c r="C360" s="312"/>
      <c r="D360" s="312"/>
      <c r="E360" s="312"/>
      <c r="F360" s="312"/>
      <c r="G360" s="312"/>
      <c r="H360" s="312"/>
      <c r="I360" s="312"/>
      <c r="J360" s="312"/>
      <c r="K360" s="313"/>
    </row>
    <row r="361" spans="1:11" x14ac:dyDescent="0.15">
      <c r="A361" s="16" t="s">
        <v>22</v>
      </c>
      <c r="B361" s="17"/>
      <c r="C361" s="17"/>
      <c r="D361" s="17"/>
      <c r="E361" s="17"/>
      <c r="F361" s="17"/>
      <c r="G361" s="17"/>
      <c r="H361" s="17"/>
      <c r="I361" s="17"/>
      <c r="J361" s="17"/>
      <c r="K361" s="18"/>
    </row>
    <row r="362" spans="1:11" x14ac:dyDescent="0.15">
      <c r="A362" s="16"/>
      <c r="B362" s="17"/>
      <c r="C362" s="17"/>
      <c r="D362" s="17"/>
      <c r="E362" s="17"/>
      <c r="F362" s="17"/>
      <c r="G362" s="17"/>
      <c r="H362" s="17"/>
      <c r="I362" s="17"/>
      <c r="J362" s="17"/>
      <c r="K362" s="18"/>
    </row>
    <row r="363" spans="1:11" ht="39.950000000000003" customHeight="1" x14ac:dyDescent="0.15">
      <c r="A363" s="86" t="s">
        <v>23</v>
      </c>
      <c r="B363" s="314"/>
      <c r="C363" s="315"/>
      <c r="D363" s="315"/>
      <c r="E363" s="315"/>
      <c r="F363" s="315"/>
      <c r="G363" s="315"/>
      <c r="H363" s="315"/>
      <c r="I363" s="315"/>
      <c r="J363" s="315"/>
      <c r="K363" s="316"/>
    </row>
    <row r="364" spans="1:11" ht="30" customHeight="1" x14ac:dyDescent="0.15">
      <c r="A364" s="8" t="s">
        <v>24</v>
      </c>
      <c r="B364" s="317" t="s">
        <v>37</v>
      </c>
      <c r="C364" s="318"/>
      <c r="D364" s="318"/>
      <c r="E364" s="318"/>
      <c r="F364" s="87" t="s">
        <v>40</v>
      </c>
      <c r="G364" s="88"/>
      <c r="H364" s="87" t="s">
        <v>38</v>
      </c>
      <c r="I364" s="88"/>
      <c r="J364" s="10" t="s">
        <v>39</v>
      </c>
      <c r="K364" s="11"/>
    </row>
    <row r="365" spans="1:11" ht="30" customHeight="1" x14ac:dyDescent="0.15">
      <c r="A365" s="8" t="s">
        <v>25</v>
      </c>
      <c r="B365" s="319">
        <f>基礎情報入力!T150</f>
        <v>0</v>
      </c>
      <c r="C365" s="320"/>
      <c r="D365" s="9" t="s">
        <v>26</v>
      </c>
      <c r="E365" s="9"/>
      <c r="F365" s="9"/>
      <c r="G365" s="9"/>
      <c r="H365" s="9"/>
      <c r="I365" s="9"/>
      <c r="J365" s="9"/>
      <c r="K365" s="6"/>
    </row>
    <row r="366" spans="1:11" ht="30" customHeight="1" x14ac:dyDescent="0.15">
      <c r="A366" s="85" t="s">
        <v>35</v>
      </c>
      <c r="B366" s="290" t="s">
        <v>44</v>
      </c>
      <c r="C366" s="321"/>
      <c r="D366" s="9" t="s">
        <v>27</v>
      </c>
      <c r="E366" s="9"/>
      <c r="F366" s="9"/>
      <c r="G366" s="9"/>
      <c r="H366" s="9"/>
      <c r="I366" s="9"/>
      <c r="J366" s="9"/>
      <c r="K366" s="6"/>
    </row>
    <row r="367" spans="1:11" x14ac:dyDescent="0.15">
      <c r="A367" s="16"/>
      <c r="B367" s="17"/>
      <c r="C367" s="17"/>
      <c r="D367" s="17"/>
      <c r="E367" s="17"/>
      <c r="F367" s="17"/>
      <c r="G367" s="17"/>
      <c r="H367" s="17"/>
      <c r="I367" s="17"/>
      <c r="J367" s="17"/>
      <c r="K367" s="18"/>
    </row>
    <row r="368" spans="1:11" x14ac:dyDescent="0.15">
      <c r="A368" s="16" t="s">
        <v>28</v>
      </c>
      <c r="B368" s="17"/>
      <c r="C368" s="17"/>
      <c r="D368" s="17"/>
      <c r="E368" s="17"/>
      <c r="F368" s="17"/>
      <c r="G368" s="17"/>
      <c r="H368" s="17"/>
      <c r="I368" s="17"/>
      <c r="J368" s="17"/>
      <c r="K368" s="18"/>
    </row>
    <row r="369" spans="1:12" ht="20.100000000000001" customHeight="1" x14ac:dyDescent="0.15">
      <c r="A369" s="235" t="s">
        <v>29</v>
      </c>
      <c r="B369" s="235"/>
      <c r="C369" s="235"/>
      <c r="D369" s="235"/>
      <c r="E369" s="235" t="s">
        <v>42</v>
      </c>
      <c r="F369" s="235"/>
      <c r="G369" s="235"/>
      <c r="H369" s="235"/>
      <c r="I369" s="235" t="s">
        <v>43</v>
      </c>
      <c r="J369" s="235"/>
      <c r="K369" s="235"/>
    </row>
    <row r="370" spans="1:12" ht="30" customHeight="1" x14ac:dyDescent="0.15">
      <c r="A370" s="310" t="s">
        <v>164</v>
      </c>
      <c r="B370" s="310"/>
      <c r="C370" s="310"/>
      <c r="D370" s="310"/>
      <c r="E370" s="306">
        <f>'様式3-3 ｲ（改修・要緊急安全確認）'!D26</f>
        <v>0</v>
      </c>
      <c r="F370" s="307"/>
      <c r="G370" s="308"/>
      <c r="H370" s="12" t="s">
        <v>41</v>
      </c>
      <c r="I370" s="309"/>
      <c r="J370" s="309"/>
      <c r="K370" s="309"/>
    </row>
    <row r="371" spans="1:12" ht="30" customHeight="1" x14ac:dyDescent="0.15">
      <c r="A371" s="310" t="s">
        <v>165</v>
      </c>
      <c r="B371" s="310"/>
      <c r="C371" s="310"/>
      <c r="D371" s="310"/>
      <c r="E371" s="306">
        <f>'様式3-3 ｲ（改修・要緊急安全確認）'!C26</f>
        <v>0</v>
      </c>
      <c r="F371" s="307"/>
      <c r="G371" s="308"/>
      <c r="H371" s="12" t="s">
        <v>41</v>
      </c>
      <c r="I371" s="309"/>
      <c r="J371" s="309"/>
      <c r="K371" s="309"/>
    </row>
    <row r="372" spans="1:12" ht="30" customHeight="1" x14ac:dyDescent="0.15">
      <c r="A372" s="310" t="s">
        <v>81</v>
      </c>
      <c r="B372" s="310"/>
      <c r="C372" s="310"/>
      <c r="D372" s="310"/>
      <c r="E372" s="306">
        <f>'様式3-3 ｲ（改修・要緊急安全確認）'!F26</f>
        <v>0</v>
      </c>
      <c r="F372" s="307"/>
      <c r="G372" s="308"/>
      <c r="H372" s="12" t="s">
        <v>41</v>
      </c>
      <c r="I372" s="309"/>
      <c r="J372" s="309"/>
      <c r="K372" s="309"/>
    </row>
    <row r="373" spans="1:12" ht="30" customHeight="1" x14ac:dyDescent="0.15">
      <c r="A373" s="310" t="s">
        <v>32</v>
      </c>
      <c r="B373" s="310"/>
      <c r="C373" s="310"/>
      <c r="D373" s="310"/>
      <c r="E373" s="306">
        <f>'様式3-3 ｲ（改修・要緊急安全確認）'!V26</f>
        <v>0</v>
      </c>
      <c r="F373" s="307"/>
      <c r="G373" s="308"/>
      <c r="H373" s="12" t="s">
        <v>41</v>
      </c>
      <c r="I373" s="309"/>
      <c r="J373" s="309"/>
      <c r="K373" s="309"/>
    </row>
    <row r="374" spans="1:12" x14ac:dyDescent="0.15">
      <c r="A374" s="16" t="s">
        <v>33</v>
      </c>
      <c r="B374" s="17"/>
      <c r="C374" s="17"/>
      <c r="D374" s="17"/>
      <c r="E374" s="17"/>
      <c r="F374" s="17"/>
      <c r="G374" s="17"/>
      <c r="H374" s="17"/>
      <c r="I374" s="17"/>
      <c r="J374" s="17"/>
      <c r="K374" s="18"/>
    </row>
    <row r="375" spans="1:12" x14ac:dyDescent="0.15">
      <c r="A375" s="16"/>
      <c r="B375" s="17"/>
      <c r="C375" s="17"/>
      <c r="D375" s="17"/>
      <c r="E375" s="17"/>
      <c r="F375" s="17"/>
      <c r="G375" s="17"/>
      <c r="H375" s="17"/>
      <c r="I375" s="17"/>
      <c r="J375" s="17"/>
      <c r="K375" s="18"/>
    </row>
    <row r="376" spans="1:12" s="125" customFormat="1" x14ac:dyDescent="0.15">
      <c r="A376" s="90" t="s">
        <v>345</v>
      </c>
      <c r="B376" s="91"/>
      <c r="C376" s="91"/>
      <c r="D376" s="91"/>
      <c r="E376" s="91"/>
      <c r="F376" s="91"/>
      <c r="G376" s="91"/>
      <c r="H376" s="91"/>
      <c r="I376" s="91"/>
      <c r="J376" s="91"/>
      <c r="K376" s="126"/>
    </row>
    <row r="377" spans="1:12" s="125" customFormat="1" ht="30" customHeight="1" x14ac:dyDescent="0.15">
      <c r="A377" s="166" t="s">
        <v>346</v>
      </c>
      <c r="B377" s="245" t="s">
        <v>369</v>
      </c>
      <c r="C377" s="246"/>
      <c r="D377" s="247"/>
      <c r="E377" s="17" t="s">
        <v>54</v>
      </c>
      <c r="F377" s="91"/>
      <c r="G377" s="91"/>
      <c r="H377" s="91"/>
      <c r="I377" s="91"/>
      <c r="J377" s="91"/>
      <c r="K377" s="126"/>
      <c r="L377" s="169"/>
    </row>
    <row r="378" spans="1:12" s="125" customFormat="1" ht="30" customHeight="1" x14ac:dyDescent="0.15">
      <c r="A378" s="166" t="s">
        <v>347</v>
      </c>
      <c r="B378" s="248" t="s">
        <v>370</v>
      </c>
      <c r="C378" s="249"/>
      <c r="D378" s="91" t="s">
        <v>54</v>
      </c>
      <c r="E378" s="17"/>
      <c r="F378" s="91"/>
      <c r="G378" s="91"/>
      <c r="H378" s="91"/>
      <c r="I378" s="91"/>
      <c r="J378" s="91"/>
      <c r="K378" s="126"/>
    </row>
    <row r="379" spans="1:12" x14ac:dyDescent="0.15">
      <c r="A379" s="20"/>
      <c r="B379" s="21"/>
      <c r="C379" s="21"/>
      <c r="D379" s="21"/>
      <c r="E379" s="21"/>
      <c r="F379" s="21"/>
      <c r="G379" s="21"/>
      <c r="H379" s="21"/>
      <c r="I379" s="21"/>
      <c r="J379" s="21"/>
      <c r="K379" s="22"/>
    </row>
  </sheetData>
  <mergeCells count="29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43:K43"/>
    <mergeCell ref="A30:D30"/>
    <mergeCell ref="E30:G30"/>
    <mergeCell ref="I30:K30"/>
    <mergeCell ref="A31:D31"/>
    <mergeCell ref="E31:G31"/>
    <mergeCell ref="I31:K31"/>
    <mergeCell ref="B35:D35"/>
    <mergeCell ref="B36:C36"/>
    <mergeCell ref="B47:K47"/>
    <mergeCell ref="A50:B50"/>
    <mergeCell ref="B53:K53"/>
    <mergeCell ref="A54:A55"/>
    <mergeCell ref="B54:K54"/>
    <mergeCell ref="B55:K55"/>
    <mergeCell ref="B56:K56"/>
    <mergeCell ref="B59:K59"/>
    <mergeCell ref="B60:E60"/>
    <mergeCell ref="B61:C61"/>
    <mergeCell ref="B62:C62"/>
    <mergeCell ref="A65:D65"/>
    <mergeCell ref="E65:H65"/>
    <mergeCell ref="I65:K65"/>
    <mergeCell ref="A66:D66"/>
    <mergeCell ref="E66:G66"/>
    <mergeCell ref="I66:K66"/>
    <mergeCell ref="A67:D67"/>
    <mergeCell ref="E67:G67"/>
    <mergeCell ref="I67:K67"/>
    <mergeCell ref="A81:K81"/>
    <mergeCell ref="A68:D68"/>
    <mergeCell ref="E68:G68"/>
    <mergeCell ref="I68:K68"/>
    <mergeCell ref="A69:D69"/>
    <mergeCell ref="E69:G69"/>
    <mergeCell ref="I69:K69"/>
    <mergeCell ref="B85:K85"/>
    <mergeCell ref="A88:B88"/>
    <mergeCell ref="B73:D73"/>
    <mergeCell ref="B74:C74"/>
    <mergeCell ref="B91:K91"/>
    <mergeCell ref="A92:A93"/>
    <mergeCell ref="B92:K92"/>
    <mergeCell ref="B93:K93"/>
    <mergeCell ref="E105:G105"/>
    <mergeCell ref="I105:K105"/>
    <mergeCell ref="B94:K94"/>
    <mergeCell ref="B97:K97"/>
    <mergeCell ref="B98:E98"/>
    <mergeCell ref="B99:C99"/>
    <mergeCell ref="B100:C100"/>
    <mergeCell ref="A103:D103"/>
    <mergeCell ref="E103:H103"/>
    <mergeCell ref="I103:K103"/>
    <mergeCell ref="A104:D104"/>
    <mergeCell ref="E104:G104"/>
    <mergeCell ref="I104:K104"/>
    <mergeCell ref="A105:D105"/>
    <mergeCell ref="A119:K119"/>
    <mergeCell ref="A106:D106"/>
    <mergeCell ref="E106:G106"/>
    <mergeCell ref="I106:K106"/>
    <mergeCell ref="A107:D107"/>
    <mergeCell ref="E107:G107"/>
    <mergeCell ref="I107:K107"/>
    <mergeCell ref="B123:K123"/>
    <mergeCell ref="A126:B126"/>
    <mergeCell ref="B111:D111"/>
    <mergeCell ref="B112:C112"/>
    <mergeCell ref="B129:K129"/>
    <mergeCell ref="A130:A131"/>
    <mergeCell ref="B130:K130"/>
    <mergeCell ref="B131:K131"/>
    <mergeCell ref="B132:K132"/>
    <mergeCell ref="B135:K135"/>
    <mergeCell ref="B136:E136"/>
    <mergeCell ref="B137:C137"/>
    <mergeCell ref="B138:C138"/>
    <mergeCell ref="A141:D141"/>
    <mergeCell ref="E141:H141"/>
    <mergeCell ref="I141:K141"/>
    <mergeCell ref="A142:D142"/>
    <mergeCell ref="E142:G142"/>
    <mergeCell ref="I142:K142"/>
    <mergeCell ref="A143:D143"/>
    <mergeCell ref="E143:G143"/>
    <mergeCell ref="I143:K143"/>
    <mergeCell ref="A157:K157"/>
    <mergeCell ref="A144:D144"/>
    <mergeCell ref="E144:G144"/>
    <mergeCell ref="I144:K144"/>
    <mergeCell ref="A145:D145"/>
    <mergeCell ref="E145:G145"/>
    <mergeCell ref="I145:K145"/>
    <mergeCell ref="B161:K161"/>
    <mergeCell ref="A164:B164"/>
    <mergeCell ref="B149:D149"/>
    <mergeCell ref="B150:C150"/>
    <mergeCell ref="B167:K167"/>
    <mergeCell ref="A168:A169"/>
    <mergeCell ref="B168:K168"/>
    <mergeCell ref="B169:K169"/>
    <mergeCell ref="B170:K170"/>
    <mergeCell ref="B173:K173"/>
    <mergeCell ref="B174:E174"/>
    <mergeCell ref="B175:C175"/>
    <mergeCell ref="B176:C176"/>
    <mergeCell ref="A179:D179"/>
    <mergeCell ref="E179:H179"/>
    <mergeCell ref="I179:K179"/>
    <mergeCell ref="A180:D180"/>
    <mergeCell ref="E180:G180"/>
    <mergeCell ref="I180:K180"/>
    <mergeCell ref="A181:D181"/>
    <mergeCell ref="E181:G181"/>
    <mergeCell ref="I181:K181"/>
    <mergeCell ref="A195:K195"/>
    <mergeCell ref="A182:D182"/>
    <mergeCell ref="E182:G182"/>
    <mergeCell ref="I182:K182"/>
    <mergeCell ref="A183:D183"/>
    <mergeCell ref="E183:G183"/>
    <mergeCell ref="I183:K183"/>
    <mergeCell ref="B199:K199"/>
    <mergeCell ref="A202:B202"/>
    <mergeCell ref="B187:D187"/>
    <mergeCell ref="B188:C188"/>
    <mergeCell ref="B205:K205"/>
    <mergeCell ref="A206:A207"/>
    <mergeCell ref="B206:K206"/>
    <mergeCell ref="B207:K207"/>
    <mergeCell ref="B208:K208"/>
    <mergeCell ref="B211:K211"/>
    <mergeCell ref="B212:E212"/>
    <mergeCell ref="B213:C213"/>
    <mergeCell ref="B214:C214"/>
    <mergeCell ref="A217:D217"/>
    <mergeCell ref="E217:H217"/>
    <mergeCell ref="I217:K217"/>
    <mergeCell ref="A218:D218"/>
    <mergeCell ref="E218:G218"/>
    <mergeCell ref="I218:K218"/>
    <mergeCell ref="A219:D219"/>
    <mergeCell ref="E219:G219"/>
    <mergeCell ref="I219:K219"/>
    <mergeCell ref="A233:K233"/>
    <mergeCell ref="A220:D220"/>
    <mergeCell ref="E220:G220"/>
    <mergeCell ref="I220:K220"/>
    <mergeCell ref="A221:D221"/>
    <mergeCell ref="E221:G221"/>
    <mergeCell ref="I221:K221"/>
    <mergeCell ref="B237:K237"/>
    <mergeCell ref="A240:B240"/>
    <mergeCell ref="B225:D225"/>
    <mergeCell ref="B226:C226"/>
    <mergeCell ref="B243:K243"/>
    <mergeCell ref="A244:A245"/>
    <mergeCell ref="B244:K244"/>
    <mergeCell ref="B245:K245"/>
    <mergeCell ref="I257:K257"/>
    <mergeCell ref="B246:K246"/>
    <mergeCell ref="B249:K249"/>
    <mergeCell ref="B250:E250"/>
    <mergeCell ref="B251:C251"/>
    <mergeCell ref="B252:C252"/>
    <mergeCell ref="A255:D255"/>
    <mergeCell ref="E255:H255"/>
    <mergeCell ref="I255:K255"/>
    <mergeCell ref="A256:D256"/>
    <mergeCell ref="E256:G256"/>
    <mergeCell ref="I256:K256"/>
    <mergeCell ref="A257:D257"/>
    <mergeCell ref="E257:G257"/>
    <mergeCell ref="A271:K271"/>
    <mergeCell ref="A258:D258"/>
    <mergeCell ref="E258:G258"/>
    <mergeCell ref="I258:K258"/>
    <mergeCell ref="A259:D259"/>
    <mergeCell ref="E259:G259"/>
    <mergeCell ref="I259:K259"/>
    <mergeCell ref="B275:K275"/>
    <mergeCell ref="A278:B278"/>
    <mergeCell ref="B263:D263"/>
    <mergeCell ref="B264:C264"/>
    <mergeCell ref="B281:K281"/>
    <mergeCell ref="A282:A283"/>
    <mergeCell ref="B282:K282"/>
    <mergeCell ref="B283:K283"/>
    <mergeCell ref="B284:K284"/>
    <mergeCell ref="B287:K287"/>
    <mergeCell ref="B288:E288"/>
    <mergeCell ref="B289:C289"/>
    <mergeCell ref="B290:C290"/>
    <mergeCell ref="A293:D293"/>
    <mergeCell ref="E293:H293"/>
    <mergeCell ref="I293:K293"/>
    <mergeCell ref="A294:D294"/>
    <mergeCell ref="E294:G294"/>
    <mergeCell ref="I294:K294"/>
    <mergeCell ref="A295:D295"/>
    <mergeCell ref="E295:G295"/>
    <mergeCell ref="I295:K295"/>
    <mergeCell ref="A309:K309"/>
    <mergeCell ref="A296:D296"/>
    <mergeCell ref="E296:G296"/>
    <mergeCell ref="I296:K296"/>
    <mergeCell ref="A297:D297"/>
    <mergeCell ref="E297:G297"/>
    <mergeCell ref="I297:K297"/>
    <mergeCell ref="B313:K313"/>
    <mergeCell ref="A316:B316"/>
    <mergeCell ref="B301:D301"/>
    <mergeCell ref="B302:C302"/>
    <mergeCell ref="B319:K319"/>
    <mergeCell ref="A320:A321"/>
    <mergeCell ref="B320:K320"/>
    <mergeCell ref="B321:K321"/>
    <mergeCell ref="B322:K322"/>
    <mergeCell ref="B325:K325"/>
    <mergeCell ref="B326:E326"/>
    <mergeCell ref="B327:C327"/>
    <mergeCell ref="B328:C328"/>
    <mergeCell ref="A331:D331"/>
    <mergeCell ref="E331:H331"/>
    <mergeCell ref="I331:K331"/>
    <mergeCell ref="A332:D332"/>
    <mergeCell ref="E332:G332"/>
    <mergeCell ref="I332:K332"/>
    <mergeCell ref="A333:D333"/>
    <mergeCell ref="E333:G333"/>
    <mergeCell ref="I333:K333"/>
    <mergeCell ref="A347:K347"/>
    <mergeCell ref="A334:D334"/>
    <mergeCell ref="E334:G334"/>
    <mergeCell ref="I334:K334"/>
    <mergeCell ref="A335:D335"/>
    <mergeCell ref="E335:G335"/>
    <mergeCell ref="I335:K335"/>
    <mergeCell ref="B351:K351"/>
    <mergeCell ref="A354:B354"/>
    <mergeCell ref="B339:D339"/>
    <mergeCell ref="B340:C340"/>
    <mergeCell ref="B357:K357"/>
    <mergeCell ref="A358:A359"/>
    <mergeCell ref="B358:K358"/>
    <mergeCell ref="B359:K359"/>
    <mergeCell ref="A371:D371"/>
    <mergeCell ref="E371:G371"/>
    <mergeCell ref="I371:K371"/>
    <mergeCell ref="B364:E364"/>
    <mergeCell ref="B365:C365"/>
    <mergeCell ref="B366:C366"/>
    <mergeCell ref="A369:D369"/>
    <mergeCell ref="E369:H369"/>
    <mergeCell ref="I369:K369"/>
    <mergeCell ref="B377:D377"/>
    <mergeCell ref="B378:C378"/>
    <mergeCell ref="A372:D372"/>
    <mergeCell ref="E372:G372"/>
    <mergeCell ref="I372:K372"/>
    <mergeCell ref="B360:K360"/>
    <mergeCell ref="B363:K363"/>
    <mergeCell ref="A370:D370"/>
    <mergeCell ref="A373:D373"/>
    <mergeCell ref="E373:G373"/>
    <mergeCell ref="I373:K373"/>
    <mergeCell ref="E370:G370"/>
    <mergeCell ref="I370:K370"/>
  </mergeCells>
  <phoneticPr fontId="16"/>
  <pageMargins left="0.70866141732283472" right="0.51181102362204722" top="0.94488188976377963" bottom="0.74803149606299213" header="0.31496062992125984" footer="0.31496062992125984"/>
  <pageSetup paperSize="9" scale="95" orientation="portrait" blackAndWhite="1" r:id="rId1"/>
  <rowBreaks count="9" manualBreakCount="9">
    <brk id="38" max="10" man="1"/>
    <brk id="76" max="10" man="1"/>
    <brk id="114" max="10" man="1"/>
    <brk id="152" max="10" man="1"/>
    <brk id="190" max="10" man="1"/>
    <brk id="228" max="10" man="1"/>
    <brk id="266" max="10" man="1"/>
    <brk id="304" max="10" man="1"/>
    <brk id="342"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79"/>
  <sheetViews>
    <sheetView showZeros="0" view="pageBreakPreview" zoomScale="85" zoomScaleNormal="100" zoomScaleSheetLayoutView="85" workbookViewId="0"/>
  </sheetViews>
  <sheetFormatPr defaultColWidth="8.625" defaultRowHeight="13.5" x14ac:dyDescent="0.15"/>
  <cols>
    <col min="4" max="4" width="9.625" customWidth="1"/>
    <col min="11" max="11" width="7.625" customWidth="1"/>
  </cols>
  <sheetData>
    <row r="1" spans="1:11" x14ac:dyDescent="0.15">
      <c r="A1" s="13" t="s">
        <v>166</v>
      </c>
      <c r="B1" s="14"/>
      <c r="C1" s="14"/>
      <c r="D1" s="14"/>
      <c r="E1" s="14"/>
      <c r="F1" s="14"/>
      <c r="G1" s="14"/>
      <c r="H1" s="14"/>
      <c r="I1" s="14"/>
      <c r="J1" s="14"/>
      <c r="K1" s="15"/>
    </row>
    <row r="2" spans="1:11" x14ac:dyDescent="0.15">
      <c r="A2" s="16"/>
      <c r="B2" s="17"/>
      <c r="C2" s="17"/>
      <c r="D2" s="17"/>
      <c r="E2" s="17"/>
      <c r="F2" s="17"/>
      <c r="G2" s="17"/>
      <c r="H2" s="17"/>
      <c r="I2" s="17"/>
      <c r="J2" s="17"/>
      <c r="K2" s="18"/>
    </row>
    <row r="3" spans="1:11" x14ac:dyDescent="0.15">
      <c r="A3" s="16"/>
      <c r="B3" s="17"/>
      <c r="C3" s="17"/>
      <c r="D3" s="17"/>
      <c r="E3" s="17"/>
      <c r="F3" s="17"/>
      <c r="G3" s="17"/>
      <c r="H3" s="17"/>
      <c r="I3" s="17"/>
      <c r="J3" s="17"/>
      <c r="K3" s="18"/>
    </row>
    <row r="4" spans="1:11" x14ac:dyDescent="0.15">
      <c r="A4" s="16"/>
      <c r="B4" s="17"/>
      <c r="C4" s="17"/>
      <c r="D4" s="17"/>
      <c r="E4" s="17"/>
      <c r="F4" s="17"/>
      <c r="G4" s="17"/>
      <c r="H4" s="17"/>
      <c r="I4" s="17"/>
      <c r="J4" s="17"/>
      <c r="K4" s="18"/>
    </row>
    <row r="5" spans="1:11" ht="18.75" x14ac:dyDescent="0.15">
      <c r="A5" s="292" t="s">
        <v>16</v>
      </c>
      <c r="B5" s="293"/>
      <c r="C5" s="293"/>
      <c r="D5" s="293"/>
      <c r="E5" s="293"/>
      <c r="F5" s="293"/>
      <c r="G5" s="293"/>
      <c r="H5" s="293"/>
      <c r="I5" s="293"/>
      <c r="J5" s="293"/>
      <c r="K5" s="294"/>
    </row>
    <row r="6" spans="1:11" ht="18.75" x14ac:dyDescent="0.15">
      <c r="A6" s="19"/>
      <c r="B6" s="17"/>
      <c r="C6" s="17"/>
      <c r="D6" s="17"/>
      <c r="E6" s="17"/>
      <c r="F6" s="17"/>
      <c r="G6" s="17"/>
      <c r="H6" s="17"/>
      <c r="I6" s="17"/>
      <c r="J6" s="17"/>
      <c r="K6" s="18"/>
    </row>
    <row r="7" spans="1:11" x14ac:dyDescent="0.15">
      <c r="A7" s="16"/>
      <c r="B7" s="17"/>
      <c r="C7" s="17"/>
      <c r="D7" s="17"/>
      <c r="E7" s="17"/>
      <c r="F7" s="17"/>
      <c r="G7" s="17"/>
      <c r="H7" s="17"/>
      <c r="I7" s="17"/>
      <c r="J7" s="17"/>
      <c r="K7" s="18"/>
    </row>
    <row r="8" spans="1:11" x14ac:dyDescent="0.15">
      <c r="A8" s="16" t="s">
        <v>36</v>
      </c>
      <c r="B8" s="17"/>
      <c r="C8" s="17"/>
      <c r="D8" s="17"/>
      <c r="E8" s="17"/>
      <c r="F8" s="17"/>
      <c r="G8" s="17"/>
      <c r="H8" s="17"/>
      <c r="I8" s="17"/>
      <c r="J8" s="17"/>
      <c r="K8" s="18"/>
    </row>
    <row r="9" spans="1:11" ht="30" customHeight="1" x14ac:dyDescent="0.15">
      <c r="A9" s="85" t="s">
        <v>17</v>
      </c>
      <c r="B9" s="196" t="str">
        <f>CONCATENATE(基礎情報入力!D4,"　　",基礎情報入力!D5)</f>
        <v>　　</v>
      </c>
      <c r="C9" s="197"/>
      <c r="D9" s="197"/>
      <c r="E9" s="197"/>
      <c r="F9" s="197"/>
      <c r="G9" s="197"/>
      <c r="H9" s="197"/>
      <c r="I9" s="197"/>
      <c r="J9" s="197"/>
      <c r="K9" s="234"/>
    </row>
    <row r="10" spans="1:11" x14ac:dyDescent="0.15">
      <c r="A10" s="16"/>
      <c r="B10" s="17"/>
      <c r="C10" s="17"/>
      <c r="D10" s="17"/>
      <c r="E10" s="17"/>
      <c r="F10" s="17"/>
      <c r="G10" s="17"/>
      <c r="H10" s="17"/>
      <c r="I10" s="17"/>
      <c r="J10" s="17"/>
      <c r="K10" s="18"/>
    </row>
    <row r="11" spans="1:11" x14ac:dyDescent="0.15">
      <c r="A11" s="90" t="s">
        <v>213</v>
      </c>
      <c r="B11" s="17"/>
      <c r="C11" s="17"/>
      <c r="D11" s="17"/>
      <c r="E11" s="17"/>
      <c r="F11" s="17"/>
      <c r="G11" s="17"/>
      <c r="H11" s="17"/>
      <c r="I11" s="17"/>
      <c r="J11" s="17"/>
      <c r="K11" s="18"/>
    </row>
    <row r="12" spans="1:11" ht="30" customHeight="1" x14ac:dyDescent="0.15">
      <c r="A12" s="295"/>
      <c r="B12" s="296"/>
      <c r="C12" s="17" t="s">
        <v>20</v>
      </c>
      <c r="D12" s="17"/>
      <c r="E12" s="17"/>
      <c r="F12" s="17"/>
      <c r="G12" s="17"/>
      <c r="H12" s="17"/>
      <c r="I12" s="17"/>
      <c r="J12" s="17"/>
      <c r="K12" s="18"/>
    </row>
    <row r="13" spans="1:11" x14ac:dyDescent="0.15">
      <c r="A13" s="16"/>
      <c r="B13" s="17"/>
      <c r="C13" s="17"/>
      <c r="D13" s="17"/>
      <c r="E13" s="17"/>
      <c r="F13" s="17"/>
      <c r="G13" s="17"/>
      <c r="H13" s="17"/>
      <c r="I13" s="17"/>
      <c r="J13" s="17"/>
      <c r="K13" s="18"/>
    </row>
    <row r="14" spans="1:11" x14ac:dyDescent="0.15">
      <c r="A14" s="16" t="s">
        <v>18</v>
      </c>
      <c r="B14" s="17"/>
      <c r="C14" s="17"/>
      <c r="D14" s="17"/>
      <c r="E14" s="17"/>
      <c r="F14" s="17"/>
      <c r="G14" s="17"/>
      <c r="H14" s="17"/>
      <c r="I14" s="17"/>
      <c r="J14" s="17"/>
      <c r="K14" s="18"/>
    </row>
    <row r="15" spans="1:11" ht="30" customHeight="1" x14ac:dyDescent="0.15">
      <c r="A15" s="86" t="s">
        <v>19</v>
      </c>
      <c r="B15" s="297">
        <f>基礎情報入力!V10</f>
        <v>0</v>
      </c>
      <c r="C15" s="298"/>
      <c r="D15" s="298"/>
      <c r="E15" s="298"/>
      <c r="F15" s="298"/>
      <c r="G15" s="298"/>
      <c r="H15" s="298"/>
      <c r="I15" s="298"/>
      <c r="J15" s="298"/>
      <c r="K15" s="299"/>
    </row>
    <row r="16" spans="1:11" ht="24.95" customHeight="1" x14ac:dyDescent="0.15">
      <c r="A16" s="203" t="s">
        <v>34</v>
      </c>
      <c r="B16" s="297">
        <f>基礎情報入力!V11</f>
        <v>0</v>
      </c>
      <c r="C16" s="298"/>
      <c r="D16" s="298"/>
      <c r="E16" s="298"/>
      <c r="F16" s="298"/>
      <c r="G16" s="298"/>
      <c r="H16" s="298"/>
      <c r="I16" s="298"/>
      <c r="J16" s="298"/>
      <c r="K16" s="299"/>
    </row>
    <row r="17" spans="1:12" ht="39.950000000000003" customHeight="1" x14ac:dyDescent="0.15">
      <c r="A17" s="300"/>
      <c r="B17" s="301" t="str">
        <f>CONCATENATE(基礎情報入力!V12,基礎情報入力!V13,基礎情報入力!V14)</f>
        <v/>
      </c>
      <c r="C17" s="302"/>
      <c r="D17" s="302"/>
      <c r="E17" s="302"/>
      <c r="F17" s="302"/>
      <c r="G17" s="302"/>
      <c r="H17" s="302"/>
      <c r="I17" s="302"/>
      <c r="J17" s="302"/>
      <c r="K17" s="303"/>
    </row>
    <row r="18" spans="1:12" ht="30" customHeight="1" x14ac:dyDescent="0.15">
      <c r="A18" s="86" t="s">
        <v>21</v>
      </c>
      <c r="B18" s="311" t="str">
        <f>B17</f>
        <v/>
      </c>
      <c r="C18" s="312"/>
      <c r="D18" s="312"/>
      <c r="E18" s="312"/>
      <c r="F18" s="312"/>
      <c r="G18" s="312"/>
      <c r="H18" s="312"/>
      <c r="I18" s="312"/>
      <c r="J18" s="312"/>
      <c r="K18" s="313"/>
    </row>
    <row r="19" spans="1:12" x14ac:dyDescent="0.15">
      <c r="A19" s="16" t="s">
        <v>22</v>
      </c>
      <c r="B19" s="17"/>
      <c r="C19" s="17"/>
      <c r="D19" s="17"/>
      <c r="E19" s="17"/>
      <c r="F19" s="17"/>
      <c r="G19" s="17"/>
      <c r="H19" s="17"/>
      <c r="I19" s="17"/>
      <c r="J19" s="17"/>
      <c r="K19" s="18"/>
    </row>
    <row r="20" spans="1:12" x14ac:dyDescent="0.15">
      <c r="A20" s="16"/>
      <c r="B20" s="17"/>
      <c r="C20" s="17"/>
      <c r="D20" s="17"/>
      <c r="E20" s="17"/>
      <c r="F20" s="17"/>
      <c r="G20" s="17"/>
      <c r="H20" s="17"/>
      <c r="I20" s="17"/>
      <c r="J20" s="17"/>
      <c r="K20" s="18"/>
    </row>
    <row r="21" spans="1:12" ht="39.950000000000003" customHeight="1" x14ac:dyDescent="0.15">
      <c r="A21" s="86" t="s">
        <v>23</v>
      </c>
      <c r="B21" s="314"/>
      <c r="C21" s="315"/>
      <c r="D21" s="315"/>
      <c r="E21" s="315"/>
      <c r="F21" s="315"/>
      <c r="G21" s="315"/>
      <c r="H21" s="315"/>
      <c r="I21" s="315"/>
      <c r="J21" s="315"/>
      <c r="K21" s="316"/>
    </row>
    <row r="22" spans="1:12" ht="30" customHeight="1" x14ac:dyDescent="0.15">
      <c r="A22" s="8" t="s">
        <v>24</v>
      </c>
      <c r="B22" s="317" t="s">
        <v>37</v>
      </c>
      <c r="C22" s="318"/>
      <c r="D22" s="318"/>
      <c r="E22" s="318"/>
      <c r="F22" s="87" t="s">
        <v>40</v>
      </c>
      <c r="G22" s="88"/>
      <c r="H22" s="87" t="s">
        <v>38</v>
      </c>
      <c r="I22" s="88"/>
      <c r="J22" s="10" t="s">
        <v>39</v>
      </c>
      <c r="K22" s="11"/>
    </row>
    <row r="23" spans="1:12" ht="30" customHeight="1" x14ac:dyDescent="0.15">
      <c r="A23" s="8" t="s">
        <v>25</v>
      </c>
      <c r="B23" s="319">
        <f>基礎情報入力!V15</f>
        <v>0</v>
      </c>
      <c r="C23" s="320"/>
      <c r="D23" s="9" t="s">
        <v>26</v>
      </c>
      <c r="E23" s="9"/>
      <c r="F23" s="9"/>
      <c r="G23" s="9"/>
      <c r="H23" s="9"/>
      <c r="I23" s="9"/>
      <c r="J23" s="9"/>
      <c r="K23" s="6"/>
    </row>
    <row r="24" spans="1:12" ht="30" customHeight="1" x14ac:dyDescent="0.15">
      <c r="A24" s="85" t="s">
        <v>35</v>
      </c>
      <c r="B24" s="290" t="s">
        <v>44</v>
      </c>
      <c r="C24" s="321"/>
      <c r="D24" s="9" t="s">
        <v>27</v>
      </c>
      <c r="E24" s="9"/>
      <c r="F24" s="9"/>
      <c r="G24" s="9"/>
      <c r="H24" s="9"/>
      <c r="I24" s="9"/>
      <c r="J24" s="9"/>
      <c r="K24" s="6"/>
    </row>
    <row r="25" spans="1:12" x14ac:dyDescent="0.15">
      <c r="A25" s="16"/>
      <c r="B25" s="17"/>
      <c r="C25" s="17"/>
      <c r="D25" s="17"/>
      <c r="E25" s="17"/>
      <c r="F25" s="17"/>
      <c r="G25" s="17"/>
      <c r="H25" s="17"/>
      <c r="I25" s="17"/>
      <c r="J25" s="17"/>
      <c r="K25" s="18"/>
    </row>
    <row r="26" spans="1:12" x14ac:dyDescent="0.15">
      <c r="A26" s="16" t="s">
        <v>28</v>
      </c>
      <c r="B26" s="17"/>
      <c r="C26" s="17"/>
      <c r="D26" s="17"/>
      <c r="E26" s="17"/>
      <c r="F26" s="17"/>
      <c r="G26" s="17"/>
      <c r="H26" s="17"/>
      <c r="I26" s="17"/>
      <c r="J26" s="17"/>
      <c r="K26" s="18"/>
    </row>
    <row r="27" spans="1:12" ht="20.100000000000001" customHeight="1" x14ac:dyDescent="0.15">
      <c r="A27" s="235" t="s">
        <v>29</v>
      </c>
      <c r="B27" s="235"/>
      <c r="C27" s="235"/>
      <c r="D27" s="235"/>
      <c r="E27" s="235" t="s">
        <v>42</v>
      </c>
      <c r="F27" s="235"/>
      <c r="G27" s="235"/>
      <c r="H27" s="235"/>
      <c r="I27" s="235" t="s">
        <v>43</v>
      </c>
      <c r="J27" s="235"/>
      <c r="K27" s="235"/>
    </row>
    <row r="28" spans="1:12" ht="30" customHeight="1" x14ac:dyDescent="0.15">
      <c r="A28" s="310" t="s">
        <v>164</v>
      </c>
      <c r="B28" s="310"/>
      <c r="C28" s="310"/>
      <c r="D28" s="310"/>
      <c r="E28" s="306">
        <f>'様式3-4 ｲ（改修・要安全確認計画）'!D8</f>
        <v>0</v>
      </c>
      <c r="F28" s="307"/>
      <c r="G28" s="308"/>
      <c r="H28" s="12" t="s">
        <v>41</v>
      </c>
      <c r="I28" s="309"/>
      <c r="J28" s="309"/>
      <c r="K28" s="309"/>
    </row>
    <row r="29" spans="1:12" ht="30" customHeight="1" x14ac:dyDescent="0.15">
      <c r="A29" s="310" t="s">
        <v>165</v>
      </c>
      <c r="B29" s="310"/>
      <c r="C29" s="310"/>
      <c r="D29" s="310"/>
      <c r="E29" s="306">
        <f>'様式3-4 ｲ（改修・要安全確認計画）'!C8</f>
        <v>0</v>
      </c>
      <c r="F29" s="307"/>
      <c r="G29" s="308"/>
      <c r="H29" s="12" t="s">
        <v>41</v>
      </c>
      <c r="I29" s="309"/>
      <c r="J29" s="309"/>
      <c r="K29" s="309"/>
    </row>
    <row r="30" spans="1:12" ht="30" customHeight="1" x14ac:dyDescent="0.15">
      <c r="A30" s="310" t="s">
        <v>81</v>
      </c>
      <c r="B30" s="310"/>
      <c r="C30" s="310"/>
      <c r="D30" s="310"/>
      <c r="E30" s="306">
        <f>'様式3-4 ｲ（改修・要安全確認計画）'!F8</f>
        <v>0</v>
      </c>
      <c r="F30" s="307"/>
      <c r="G30" s="308"/>
      <c r="H30" s="12" t="s">
        <v>41</v>
      </c>
      <c r="I30" s="309"/>
      <c r="J30" s="309"/>
      <c r="K30" s="309"/>
    </row>
    <row r="31" spans="1:12" ht="30" customHeight="1" x14ac:dyDescent="0.15">
      <c r="A31" s="310" t="s">
        <v>32</v>
      </c>
      <c r="B31" s="310"/>
      <c r="C31" s="310"/>
      <c r="D31" s="310"/>
      <c r="E31" s="306">
        <f>'様式3-4 ｲ（改修・要安全確認計画）'!V8</f>
        <v>0</v>
      </c>
      <c r="F31" s="307"/>
      <c r="G31" s="308"/>
      <c r="H31" s="12" t="s">
        <v>41</v>
      </c>
      <c r="I31" s="309"/>
      <c r="J31" s="309"/>
      <c r="K31" s="309"/>
    </row>
    <row r="32" spans="1:12" x14ac:dyDescent="0.15">
      <c r="A32" s="16" t="s">
        <v>33</v>
      </c>
      <c r="B32" s="17"/>
      <c r="C32" s="17"/>
      <c r="D32" s="17"/>
      <c r="E32" s="17"/>
      <c r="F32" s="17"/>
      <c r="G32" s="17"/>
      <c r="H32" s="17"/>
      <c r="I32" s="17"/>
      <c r="J32" s="17"/>
      <c r="K32" s="18"/>
      <c r="L32" s="125" t="s">
        <v>249</v>
      </c>
    </row>
    <row r="33" spans="1:12" x14ac:dyDescent="0.15">
      <c r="A33" s="16"/>
      <c r="B33" s="17"/>
      <c r="C33" s="17"/>
      <c r="D33" s="17"/>
      <c r="E33" s="17"/>
      <c r="F33" s="17"/>
      <c r="G33" s="17"/>
      <c r="H33" s="17"/>
      <c r="I33" s="17"/>
      <c r="J33" s="17"/>
      <c r="K33" s="18"/>
      <c r="L33" s="125" t="s">
        <v>250</v>
      </c>
    </row>
    <row r="34" spans="1:12" s="125" customFormat="1" x14ac:dyDescent="0.15">
      <c r="A34" s="90" t="s">
        <v>345</v>
      </c>
      <c r="B34" s="91"/>
      <c r="C34" s="91"/>
      <c r="D34" s="91"/>
      <c r="E34" s="91"/>
      <c r="F34" s="91"/>
      <c r="G34" s="91"/>
      <c r="H34" s="91"/>
      <c r="I34" s="91"/>
      <c r="J34" s="91"/>
      <c r="K34" s="126"/>
      <c r="L34" s="125" t="s">
        <v>349</v>
      </c>
    </row>
    <row r="35" spans="1:12" s="125" customFormat="1" ht="30" customHeight="1" x14ac:dyDescent="0.15">
      <c r="A35" s="166" t="s">
        <v>346</v>
      </c>
      <c r="B35" s="245" t="s">
        <v>369</v>
      </c>
      <c r="C35" s="246"/>
      <c r="D35" s="247"/>
      <c r="E35" s="17" t="s">
        <v>54</v>
      </c>
      <c r="F35" s="91"/>
      <c r="G35" s="91"/>
      <c r="H35" s="91"/>
      <c r="I35" s="91"/>
      <c r="J35" s="91"/>
      <c r="K35" s="126"/>
      <c r="L35" s="169" t="s">
        <v>350</v>
      </c>
    </row>
    <row r="36" spans="1:12" s="125" customFormat="1" ht="30" customHeight="1" x14ac:dyDescent="0.15">
      <c r="A36" s="166" t="s">
        <v>347</v>
      </c>
      <c r="B36" s="248" t="s">
        <v>370</v>
      </c>
      <c r="C36" s="249"/>
      <c r="D36" s="91" t="s">
        <v>54</v>
      </c>
      <c r="E36" s="17"/>
      <c r="F36" s="91"/>
      <c r="G36" s="91"/>
      <c r="H36" s="91"/>
      <c r="I36" s="91"/>
      <c r="J36" s="91"/>
      <c r="K36" s="126"/>
    </row>
    <row r="37" spans="1:12" x14ac:dyDescent="0.15">
      <c r="A37" s="20"/>
      <c r="B37" s="21"/>
      <c r="C37" s="21"/>
      <c r="D37" s="21"/>
      <c r="E37" s="21"/>
      <c r="F37" s="21"/>
      <c r="G37" s="21"/>
      <c r="H37" s="21"/>
      <c r="I37" s="21"/>
      <c r="J37" s="21"/>
      <c r="K37" s="22"/>
    </row>
    <row r="38" spans="1:12" x14ac:dyDescent="0.15">
      <c r="A38" s="9"/>
      <c r="B38" s="9"/>
      <c r="C38" s="9"/>
      <c r="D38" s="9"/>
      <c r="E38" s="9"/>
      <c r="F38" s="9"/>
      <c r="G38" s="9"/>
      <c r="H38" s="9"/>
      <c r="I38" s="9"/>
      <c r="J38" s="9"/>
      <c r="K38" s="9"/>
    </row>
    <row r="39" spans="1:12" x14ac:dyDescent="0.15">
      <c r="A39" s="13" t="s">
        <v>166</v>
      </c>
      <c r="B39" s="14"/>
      <c r="C39" s="14"/>
      <c r="D39" s="14"/>
      <c r="E39" s="14"/>
      <c r="F39" s="14"/>
      <c r="G39" s="14"/>
      <c r="H39" s="14"/>
      <c r="I39" s="14"/>
      <c r="J39" s="14"/>
      <c r="K39" s="15"/>
    </row>
    <row r="40" spans="1:12" x14ac:dyDescent="0.15">
      <c r="A40" s="16"/>
      <c r="B40" s="17"/>
      <c r="C40" s="17"/>
      <c r="D40" s="17"/>
      <c r="E40" s="17"/>
      <c r="F40" s="17"/>
      <c r="G40" s="17"/>
      <c r="H40" s="17"/>
      <c r="I40" s="17"/>
      <c r="J40" s="17"/>
      <c r="K40" s="18"/>
    </row>
    <row r="41" spans="1:12" x14ac:dyDescent="0.15">
      <c r="A41" s="16"/>
      <c r="B41" s="17"/>
      <c r="C41" s="17"/>
      <c r="D41" s="17"/>
      <c r="E41" s="17"/>
      <c r="F41" s="17"/>
      <c r="G41" s="17"/>
      <c r="H41" s="17"/>
      <c r="I41" s="17"/>
      <c r="J41" s="17"/>
      <c r="K41" s="18"/>
    </row>
    <row r="42" spans="1:12" x14ac:dyDescent="0.15">
      <c r="A42" s="16"/>
      <c r="B42" s="17"/>
      <c r="C42" s="17"/>
      <c r="D42" s="17"/>
      <c r="E42" s="17"/>
      <c r="F42" s="17"/>
      <c r="G42" s="17"/>
      <c r="H42" s="17"/>
      <c r="I42" s="17"/>
      <c r="J42" s="17"/>
      <c r="K42" s="18"/>
    </row>
    <row r="43" spans="1:12" ht="18.75" x14ac:dyDescent="0.15">
      <c r="A43" s="292" t="s">
        <v>16</v>
      </c>
      <c r="B43" s="293"/>
      <c r="C43" s="293"/>
      <c r="D43" s="293"/>
      <c r="E43" s="293"/>
      <c r="F43" s="293"/>
      <c r="G43" s="293"/>
      <c r="H43" s="293"/>
      <c r="I43" s="293"/>
      <c r="J43" s="293"/>
      <c r="K43" s="294"/>
    </row>
    <row r="44" spans="1:12" ht="18.75" x14ac:dyDescent="0.15">
      <c r="A44" s="19"/>
      <c r="B44" s="17"/>
      <c r="C44" s="17"/>
      <c r="D44" s="17"/>
      <c r="E44" s="17"/>
      <c r="F44" s="17"/>
      <c r="G44" s="17"/>
      <c r="H44" s="17"/>
      <c r="I44" s="17"/>
      <c r="J44" s="17"/>
      <c r="K44" s="18"/>
    </row>
    <row r="45" spans="1:12" x14ac:dyDescent="0.15">
      <c r="A45" s="16"/>
      <c r="B45" s="17"/>
      <c r="C45" s="17"/>
      <c r="D45" s="17"/>
      <c r="E45" s="17"/>
      <c r="F45" s="17"/>
      <c r="G45" s="17"/>
      <c r="H45" s="17"/>
      <c r="I45" s="17"/>
      <c r="J45" s="17"/>
      <c r="K45" s="18"/>
    </row>
    <row r="46" spans="1:12" x14ac:dyDescent="0.15">
      <c r="A46" s="16" t="s">
        <v>36</v>
      </c>
      <c r="B46" s="17"/>
      <c r="C46" s="17"/>
      <c r="D46" s="17"/>
      <c r="E46" s="17"/>
      <c r="F46" s="17"/>
      <c r="G46" s="17"/>
      <c r="H46" s="17"/>
      <c r="I46" s="17"/>
      <c r="J46" s="17"/>
      <c r="K46" s="18"/>
    </row>
    <row r="47" spans="1:12" ht="30" customHeight="1" x14ac:dyDescent="0.15">
      <c r="A47" s="85" t="s">
        <v>17</v>
      </c>
      <c r="B47" s="196" t="str">
        <f>CONCATENATE(基礎情報入力!D4,"　　",基礎情報入力!D5)</f>
        <v>　　</v>
      </c>
      <c r="C47" s="197"/>
      <c r="D47" s="197"/>
      <c r="E47" s="197"/>
      <c r="F47" s="197"/>
      <c r="G47" s="197"/>
      <c r="H47" s="197"/>
      <c r="I47" s="197"/>
      <c r="J47" s="197"/>
      <c r="K47" s="234"/>
    </row>
    <row r="48" spans="1:12" x14ac:dyDescent="0.15">
      <c r="A48" s="16"/>
      <c r="B48" s="17"/>
      <c r="C48" s="17"/>
      <c r="D48" s="17"/>
      <c r="E48" s="17"/>
      <c r="F48" s="17"/>
      <c r="G48" s="17"/>
      <c r="H48" s="17"/>
      <c r="I48" s="17"/>
      <c r="J48" s="17"/>
      <c r="K48" s="18"/>
    </row>
    <row r="49" spans="1:11" x14ac:dyDescent="0.15">
      <c r="A49" s="90" t="s">
        <v>213</v>
      </c>
      <c r="B49" s="17"/>
      <c r="C49" s="17"/>
      <c r="D49" s="17"/>
      <c r="E49" s="17"/>
      <c r="F49" s="17"/>
      <c r="G49" s="17"/>
      <c r="H49" s="17"/>
      <c r="I49" s="17"/>
      <c r="J49" s="17"/>
      <c r="K49" s="18"/>
    </row>
    <row r="50" spans="1:11" ht="30" customHeight="1" x14ac:dyDescent="0.15">
      <c r="A50" s="295"/>
      <c r="B50" s="296"/>
      <c r="C50" s="17" t="s">
        <v>20</v>
      </c>
      <c r="D50" s="17"/>
      <c r="E50" s="17"/>
      <c r="F50" s="17"/>
      <c r="G50" s="17"/>
      <c r="H50" s="17"/>
      <c r="I50" s="17"/>
      <c r="J50" s="17"/>
      <c r="K50" s="18"/>
    </row>
    <row r="51" spans="1:11" x14ac:dyDescent="0.15">
      <c r="A51" s="16"/>
      <c r="B51" s="17"/>
      <c r="C51" s="17"/>
      <c r="D51" s="17"/>
      <c r="E51" s="17"/>
      <c r="F51" s="17"/>
      <c r="G51" s="17"/>
      <c r="H51" s="17"/>
      <c r="I51" s="17"/>
      <c r="J51" s="17"/>
      <c r="K51" s="18"/>
    </row>
    <row r="52" spans="1:11" x14ac:dyDescent="0.15">
      <c r="A52" s="16" t="s">
        <v>18</v>
      </c>
      <c r="B52" s="17"/>
      <c r="C52" s="17"/>
      <c r="D52" s="17"/>
      <c r="E52" s="17"/>
      <c r="F52" s="17"/>
      <c r="G52" s="17"/>
      <c r="H52" s="17"/>
      <c r="I52" s="17"/>
      <c r="J52" s="17"/>
      <c r="K52" s="18"/>
    </row>
    <row r="53" spans="1:11" ht="30" customHeight="1" x14ac:dyDescent="0.15">
      <c r="A53" s="86" t="s">
        <v>19</v>
      </c>
      <c r="B53" s="330">
        <f>基礎情報入力!V25</f>
        <v>0</v>
      </c>
      <c r="C53" s="298"/>
      <c r="D53" s="298"/>
      <c r="E53" s="298"/>
      <c r="F53" s="298"/>
      <c r="G53" s="298"/>
      <c r="H53" s="298"/>
      <c r="I53" s="298"/>
      <c r="J53" s="298"/>
      <c r="K53" s="299"/>
    </row>
    <row r="54" spans="1:11" ht="24.95" customHeight="1" x14ac:dyDescent="0.15">
      <c r="A54" s="203" t="s">
        <v>34</v>
      </c>
      <c r="B54" s="297">
        <f>基礎情報入力!V26</f>
        <v>0</v>
      </c>
      <c r="C54" s="298"/>
      <c r="D54" s="298"/>
      <c r="E54" s="298"/>
      <c r="F54" s="298"/>
      <c r="G54" s="298"/>
      <c r="H54" s="298"/>
      <c r="I54" s="298"/>
      <c r="J54" s="298"/>
      <c r="K54" s="299"/>
    </row>
    <row r="55" spans="1:11" ht="39.950000000000003" customHeight="1" x14ac:dyDescent="0.15">
      <c r="A55" s="300"/>
      <c r="B55" s="301" t="str">
        <f>CONCATENATE(基礎情報入力!V27,基礎情報入力!V28,基礎情報入力!V29)</f>
        <v/>
      </c>
      <c r="C55" s="302"/>
      <c r="D55" s="302"/>
      <c r="E55" s="302"/>
      <c r="F55" s="302"/>
      <c r="G55" s="302"/>
      <c r="H55" s="302"/>
      <c r="I55" s="302"/>
      <c r="J55" s="302"/>
      <c r="K55" s="303"/>
    </row>
    <row r="56" spans="1:11" ht="30" customHeight="1" x14ac:dyDescent="0.15">
      <c r="A56" s="86" t="s">
        <v>21</v>
      </c>
      <c r="B56" s="311" t="str">
        <f>B55</f>
        <v/>
      </c>
      <c r="C56" s="312"/>
      <c r="D56" s="312"/>
      <c r="E56" s="312"/>
      <c r="F56" s="312"/>
      <c r="G56" s="312"/>
      <c r="H56" s="312"/>
      <c r="I56" s="312"/>
      <c r="J56" s="312"/>
      <c r="K56" s="313"/>
    </row>
    <row r="57" spans="1:11" x14ac:dyDescent="0.15">
      <c r="A57" s="16" t="s">
        <v>22</v>
      </c>
      <c r="B57" s="17"/>
      <c r="C57" s="17"/>
      <c r="D57" s="17"/>
      <c r="E57" s="17"/>
      <c r="F57" s="17"/>
      <c r="G57" s="17"/>
      <c r="H57" s="17"/>
      <c r="I57" s="17"/>
      <c r="J57" s="17"/>
      <c r="K57" s="18"/>
    </row>
    <row r="58" spans="1:11" x14ac:dyDescent="0.15">
      <c r="A58" s="16"/>
      <c r="B58" s="17"/>
      <c r="C58" s="17"/>
      <c r="D58" s="17"/>
      <c r="E58" s="17"/>
      <c r="F58" s="17"/>
      <c r="G58" s="17"/>
      <c r="H58" s="17"/>
      <c r="I58" s="17"/>
      <c r="J58" s="17"/>
      <c r="K58" s="18"/>
    </row>
    <row r="59" spans="1:11" ht="39.950000000000003" customHeight="1" x14ac:dyDescent="0.15">
      <c r="A59" s="86" t="s">
        <v>23</v>
      </c>
      <c r="B59" s="314"/>
      <c r="C59" s="315"/>
      <c r="D59" s="315"/>
      <c r="E59" s="315"/>
      <c r="F59" s="315"/>
      <c r="G59" s="315"/>
      <c r="H59" s="315"/>
      <c r="I59" s="315"/>
      <c r="J59" s="315"/>
      <c r="K59" s="316"/>
    </row>
    <row r="60" spans="1:11" ht="30" customHeight="1" x14ac:dyDescent="0.15">
      <c r="A60" s="8" t="s">
        <v>24</v>
      </c>
      <c r="B60" s="317" t="s">
        <v>37</v>
      </c>
      <c r="C60" s="318"/>
      <c r="D60" s="318"/>
      <c r="E60" s="318"/>
      <c r="F60" s="87" t="s">
        <v>40</v>
      </c>
      <c r="G60" s="88"/>
      <c r="H60" s="87" t="s">
        <v>38</v>
      </c>
      <c r="I60" s="88"/>
      <c r="J60" s="10" t="s">
        <v>39</v>
      </c>
      <c r="K60" s="11"/>
    </row>
    <row r="61" spans="1:11" ht="30" customHeight="1" x14ac:dyDescent="0.15">
      <c r="A61" s="8" t="s">
        <v>25</v>
      </c>
      <c r="B61" s="319">
        <f>基礎情報入力!V30</f>
        <v>0</v>
      </c>
      <c r="C61" s="320"/>
      <c r="D61" s="9" t="s">
        <v>26</v>
      </c>
      <c r="E61" s="9"/>
      <c r="F61" s="9"/>
      <c r="G61" s="9"/>
      <c r="H61" s="9"/>
      <c r="I61" s="9"/>
      <c r="J61" s="9"/>
      <c r="K61" s="6"/>
    </row>
    <row r="62" spans="1:11" ht="30" customHeight="1" x14ac:dyDescent="0.15">
      <c r="A62" s="85" t="s">
        <v>35</v>
      </c>
      <c r="B62" s="290" t="s">
        <v>44</v>
      </c>
      <c r="C62" s="321"/>
      <c r="D62" s="9" t="s">
        <v>27</v>
      </c>
      <c r="E62" s="9"/>
      <c r="F62" s="9"/>
      <c r="G62" s="9"/>
      <c r="H62" s="9"/>
      <c r="I62" s="9"/>
      <c r="J62" s="9"/>
      <c r="K62" s="6"/>
    </row>
    <row r="63" spans="1:11" x14ac:dyDescent="0.15">
      <c r="A63" s="16"/>
      <c r="B63" s="17"/>
      <c r="C63" s="17"/>
      <c r="D63" s="17"/>
      <c r="E63" s="17"/>
      <c r="F63" s="17"/>
      <c r="G63" s="17"/>
      <c r="H63" s="17"/>
      <c r="I63" s="17"/>
      <c r="J63" s="17"/>
      <c r="K63" s="18"/>
    </row>
    <row r="64" spans="1:11" x14ac:dyDescent="0.15">
      <c r="A64" s="16" t="s">
        <v>28</v>
      </c>
      <c r="B64" s="17"/>
      <c r="C64" s="17"/>
      <c r="D64" s="17"/>
      <c r="E64" s="17"/>
      <c r="F64" s="17"/>
      <c r="G64" s="17"/>
      <c r="H64" s="17"/>
      <c r="I64" s="17"/>
      <c r="J64" s="17"/>
      <c r="K64" s="18"/>
    </row>
    <row r="65" spans="1:12" ht="20.100000000000001" customHeight="1" x14ac:dyDescent="0.15">
      <c r="A65" s="235" t="s">
        <v>29</v>
      </c>
      <c r="B65" s="235"/>
      <c r="C65" s="235"/>
      <c r="D65" s="235"/>
      <c r="E65" s="235" t="s">
        <v>42</v>
      </c>
      <c r="F65" s="235"/>
      <c r="G65" s="235"/>
      <c r="H65" s="235"/>
      <c r="I65" s="235" t="s">
        <v>43</v>
      </c>
      <c r="J65" s="235"/>
      <c r="K65" s="235"/>
    </row>
    <row r="66" spans="1:12" ht="30" customHeight="1" x14ac:dyDescent="0.15">
      <c r="A66" s="310" t="s">
        <v>164</v>
      </c>
      <c r="B66" s="310"/>
      <c r="C66" s="310"/>
      <c r="D66" s="310"/>
      <c r="E66" s="306">
        <f>'様式3-4 ｲ（改修・要安全確認計画）'!D10</f>
        <v>0</v>
      </c>
      <c r="F66" s="307"/>
      <c r="G66" s="308"/>
      <c r="H66" s="12" t="s">
        <v>41</v>
      </c>
      <c r="I66" s="309"/>
      <c r="J66" s="309"/>
      <c r="K66" s="309"/>
    </row>
    <row r="67" spans="1:12" ht="30" customHeight="1" x14ac:dyDescent="0.15">
      <c r="A67" s="310" t="s">
        <v>165</v>
      </c>
      <c r="B67" s="310"/>
      <c r="C67" s="310"/>
      <c r="D67" s="310"/>
      <c r="E67" s="306">
        <f>'様式3-4 ｲ（改修・要安全確認計画）'!C10</f>
        <v>0</v>
      </c>
      <c r="F67" s="307"/>
      <c r="G67" s="308"/>
      <c r="H67" s="12" t="s">
        <v>41</v>
      </c>
      <c r="I67" s="309"/>
      <c r="J67" s="309"/>
      <c r="K67" s="309"/>
    </row>
    <row r="68" spans="1:12" ht="30" customHeight="1" x14ac:dyDescent="0.15">
      <c r="A68" s="310" t="s">
        <v>81</v>
      </c>
      <c r="B68" s="310"/>
      <c r="C68" s="310"/>
      <c r="D68" s="310"/>
      <c r="E68" s="306">
        <f>'様式3-4 ｲ（改修・要安全確認計画）'!F10</f>
        <v>0</v>
      </c>
      <c r="F68" s="307"/>
      <c r="G68" s="308"/>
      <c r="H68" s="12" t="s">
        <v>41</v>
      </c>
      <c r="I68" s="309"/>
      <c r="J68" s="309"/>
      <c r="K68" s="309"/>
    </row>
    <row r="69" spans="1:12" ht="30" customHeight="1" x14ac:dyDescent="0.15">
      <c r="A69" s="310" t="s">
        <v>32</v>
      </c>
      <c r="B69" s="310"/>
      <c r="C69" s="310"/>
      <c r="D69" s="310"/>
      <c r="E69" s="306">
        <f>'様式3-4 ｲ（改修・要安全確認計画）'!V10</f>
        <v>0</v>
      </c>
      <c r="F69" s="307"/>
      <c r="G69" s="308"/>
      <c r="H69" s="12" t="s">
        <v>41</v>
      </c>
      <c r="I69" s="309"/>
      <c r="J69" s="309"/>
      <c r="K69" s="309"/>
    </row>
    <row r="70" spans="1:12" x14ac:dyDescent="0.15">
      <c r="A70" s="16" t="s">
        <v>33</v>
      </c>
      <c r="B70" s="17"/>
      <c r="C70" s="17"/>
      <c r="D70" s="17"/>
      <c r="E70" s="17"/>
      <c r="F70" s="17"/>
      <c r="G70" s="17"/>
      <c r="H70" s="17"/>
      <c r="I70" s="17"/>
      <c r="J70" s="17"/>
      <c r="K70" s="18"/>
    </row>
    <row r="71" spans="1:12" x14ac:dyDescent="0.15">
      <c r="A71" s="16"/>
      <c r="B71" s="17"/>
      <c r="C71" s="17"/>
      <c r="D71" s="17"/>
      <c r="E71" s="17"/>
      <c r="F71" s="17"/>
      <c r="G71" s="17"/>
      <c r="H71" s="17"/>
      <c r="I71" s="17"/>
      <c r="J71" s="17"/>
      <c r="K71" s="18"/>
    </row>
    <row r="72" spans="1:12" s="125" customFormat="1" x14ac:dyDescent="0.15">
      <c r="A72" s="90" t="s">
        <v>345</v>
      </c>
      <c r="B72" s="91"/>
      <c r="C72" s="91"/>
      <c r="D72" s="91"/>
      <c r="E72" s="91"/>
      <c r="F72" s="91"/>
      <c r="G72" s="91"/>
      <c r="H72" s="91"/>
      <c r="I72" s="91"/>
      <c r="J72" s="91"/>
      <c r="K72" s="126"/>
      <c r="L72" s="125" t="s">
        <v>349</v>
      </c>
    </row>
    <row r="73" spans="1:12" s="125" customFormat="1" ht="30" customHeight="1" x14ac:dyDescent="0.15">
      <c r="A73" s="166" t="s">
        <v>346</v>
      </c>
      <c r="B73" s="245" t="s">
        <v>369</v>
      </c>
      <c r="C73" s="246"/>
      <c r="D73" s="247"/>
      <c r="E73" s="17" t="s">
        <v>54</v>
      </c>
      <c r="F73" s="91"/>
      <c r="G73" s="91"/>
      <c r="H73" s="91"/>
      <c r="I73" s="91"/>
      <c r="J73" s="91"/>
      <c r="K73" s="126"/>
      <c r="L73" s="169" t="s">
        <v>350</v>
      </c>
    </row>
    <row r="74" spans="1:12" s="125" customFormat="1" ht="30" customHeight="1" x14ac:dyDescent="0.15">
      <c r="A74" s="166" t="s">
        <v>347</v>
      </c>
      <c r="B74" s="248" t="s">
        <v>370</v>
      </c>
      <c r="C74" s="249"/>
      <c r="D74" s="91" t="s">
        <v>54</v>
      </c>
      <c r="E74" s="17"/>
      <c r="F74" s="91"/>
      <c r="G74" s="91"/>
      <c r="H74" s="91"/>
      <c r="I74" s="91"/>
      <c r="J74" s="91"/>
      <c r="K74" s="126"/>
    </row>
    <row r="75" spans="1:12" x14ac:dyDescent="0.15">
      <c r="A75" s="20"/>
      <c r="B75" s="21"/>
      <c r="C75" s="21"/>
      <c r="D75" s="21"/>
      <c r="E75" s="21"/>
      <c r="F75" s="21"/>
      <c r="G75" s="21"/>
      <c r="H75" s="21"/>
      <c r="I75" s="21"/>
      <c r="J75" s="21"/>
      <c r="K75" s="22"/>
    </row>
    <row r="76" spans="1:12" x14ac:dyDescent="0.15">
      <c r="A76" s="9"/>
      <c r="B76" s="9"/>
      <c r="C76" s="9"/>
      <c r="D76" s="9"/>
      <c r="E76" s="9"/>
      <c r="F76" s="9"/>
      <c r="G76" s="9"/>
      <c r="H76" s="9"/>
      <c r="I76" s="9"/>
      <c r="J76" s="9"/>
      <c r="K76" s="9"/>
    </row>
    <row r="77" spans="1:12" x14ac:dyDescent="0.15">
      <c r="A77" s="13" t="s">
        <v>166</v>
      </c>
      <c r="B77" s="14"/>
      <c r="C77" s="14"/>
      <c r="D77" s="14"/>
      <c r="E77" s="14"/>
      <c r="F77" s="14"/>
      <c r="G77" s="14"/>
      <c r="H77" s="14"/>
      <c r="I77" s="14"/>
      <c r="J77" s="14"/>
      <c r="K77" s="15"/>
    </row>
    <row r="78" spans="1:12" x14ac:dyDescent="0.15">
      <c r="A78" s="16"/>
      <c r="B78" s="17"/>
      <c r="C78" s="17"/>
      <c r="D78" s="17"/>
      <c r="E78" s="17"/>
      <c r="F78" s="17"/>
      <c r="G78" s="17"/>
      <c r="H78" s="17"/>
      <c r="I78" s="17"/>
      <c r="J78" s="17"/>
      <c r="K78" s="18"/>
    </row>
    <row r="79" spans="1:12" x14ac:dyDescent="0.15">
      <c r="A79" s="16"/>
      <c r="B79" s="17"/>
      <c r="C79" s="17"/>
      <c r="D79" s="17"/>
      <c r="E79" s="17"/>
      <c r="F79" s="17"/>
      <c r="G79" s="17"/>
      <c r="H79" s="17"/>
      <c r="I79" s="17"/>
      <c r="J79" s="17"/>
      <c r="K79" s="18"/>
    </row>
    <row r="80" spans="1:12" x14ac:dyDescent="0.15">
      <c r="A80" s="16"/>
      <c r="B80" s="17"/>
      <c r="C80" s="17"/>
      <c r="D80" s="17"/>
      <c r="E80" s="17"/>
      <c r="F80" s="17"/>
      <c r="G80" s="17"/>
      <c r="H80" s="17"/>
      <c r="I80" s="17"/>
      <c r="J80" s="17"/>
      <c r="K80" s="18"/>
    </row>
    <row r="81" spans="1:11" ht="18.75" x14ac:dyDescent="0.15">
      <c r="A81" s="292" t="s">
        <v>16</v>
      </c>
      <c r="B81" s="293"/>
      <c r="C81" s="293"/>
      <c r="D81" s="293"/>
      <c r="E81" s="293"/>
      <c r="F81" s="293"/>
      <c r="G81" s="293"/>
      <c r="H81" s="293"/>
      <c r="I81" s="293"/>
      <c r="J81" s="293"/>
      <c r="K81" s="294"/>
    </row>
    <row r="82" spans="1:11" ht="18.75" x14ac:dyDescent="0.15">
      <c r="A82" s="19"/>
      <c r="B82" s="17"/>
      <c r="C82" s="17"/>
      <c r="D82" s="17"/>
      <c r="E82" s="17"/>
      <c r="F82" s="17"/>
      <c r="G82" s="17"/>
      <c r="H82" s="17"/>
      <c r="I82" s="17"/>
      <c r="J82" s="17"/>
      <c r="K82" s="18"/>
    </row>
    <row r="83" spans="1:11" x14ac:dyDescent="0.15">
      <c r="A83" s="16"/>
      <c r="B83" s="17"/>
      <c r="C83" s="17"/>
      <c r="D83" s="17"/>
      <c r="E83" s="17"/>
      <c r="F83" s="17"/>
      <c r="G83" s="17"/>
      <c r="H83" s="17"/>
      <c r="I83" s="17"/>
      <c r="J83" s="17"/>
      <c r="K83" s="18"/>
    </row>
    <row r="84" spans="1:11" x14ac:dyDescent="0.15">
      <c r="A84" s="16" t="s">
        <v>36</v>
      </c>
      <c r="B84" s="17"/>
      <c r="C84" s="17"/>
      <c r="D84" s="17"/>
      <c r="E84" s="17"/>
      <c r="F84" s="17"/>
      <c r="G84" s="17"/>
      <c r="H84" s="17"/>
      <c r="I84" s="17"/>
      <c r="J84" s="17"/>
      <c r="K84" s="18"/>
    </row>
    <row r="85" spans="1:11" ht="30" customHeight="1" x14ac:dyDescent="0.15">
      <c r="A85" s="85" t="s">
        <v>17</v>
      </c>
      <c r="B85" s="196" t="str">
        <f>CONCATENATE(基礎情報入力!D4,"　　",基礎情報入力!D5)</f>
        <v>　　</v>
      </c>
      <c r="C85" s="197"/>
      <c r="D85" s="197"/>
      <c r="E85" s="197"/>
      <c r="F85" s="197"/>
      <c r="G85" s="197"/>
      <c r="H85" s="197"/>
      <c r="I85" s="197"/>
      <c r="J85" s="197"/>
      <c r="K85" s="234"/>
    </row>
    <row r="86" spans="1:11" x14ac:dyDescent="0.15">
      <c r="A86" s="16"/>
      <c r="B86" s="17"/>
      <c r="C86" s="17"/>
      <c r="D86" s="17"/>
      <c r="E86" s="17"/>
      <c r="F86" s="17"/>
      <c r="G86" s="17"/>
      <c r="H86" s="17"/>
      <c r="I86" s="17"/>
      <c r="J86" s="17"/>
      <c r="K86" s="18"/>
    </row>
    <row r="87" spans="1:11" x14ac:dyDescent="0.15">
      <c r="A87" s="90" t="s">
        <v>213</v>
      </c>
      <c r="B87" s="17"/>
      <c r="C87" s="17"/>
      <c r="D87" s="17"/>
      <c r="E87" s="17"/>
      <c r="F87" s="17"/>
      <c r="G87" s="17"/>
      <c r="H87" s="17"/>
      <c r="I87" s="17"/>
      <c r="J87" s="17"/>
      <c r="K87" s="18"/>
    </row>
    <row r="88" spans="1:11" ht="30" customHeight="1" x14ac:dyDescent="0.15">
      <c r="A88" s="295"/>
      <c r="B88" s="296"/>
      <c r="C88" s="17" t="s">
        <v>20</v>
      </c>
      <c r="D88" s="17"/>
      <c r="E88" s="17"/>
      <c r="F88" s="17"/>
      <c r="G88" s="17"/>
      <c r="H88" s="17"/>
      <c r="I88" s="17"/>
      <c r="J88" s="17"/>
      <c r="K88" s="18"/>
    </row>
    <row r="89" spans="1:11" x14ac:dyDescent="0.15">
      <c r="A89" s="16"/>
      <c r="B89" s="17"/>
      <c r="C89" s="17"/>
      <c r="D89" s="17"/>
      <c r="E89" s="17"/>
      <c r="F89" s="17"/>
      <c r="G89" s="17"/>
      <c r="H89" s="17"/>
      <c r="I89" s="17"/>
      <c r="J89" s="17"/>
      <c r="K89" s="18"/>
    </row>
    <row r="90" spans="1:11" x14ac:dyDescent="0.15">
      <c r="A90" s="16" t="s">
        <v>18</v>
      </c>
      <c r="B90" s="17"/>
      <c r="C90" s="17"/>
      <c r="D90" s="17"/>
      <c r="E90" s="17"/>
      <c r="F90" s="17"/>
      <c r="G90" s="17"/>
      <c r="H90" s="17"/>
      <c r="I90" s="17"/>
      <c r="J90" s="17"/>
      <c r="K90" s="18"/>
    </row>
    <row r="91" spans="1:11" ht="30" customHeight="1" x14ac:dyDescent="0.15">
      <c r="A91" s="86" t="s">
        <v>19</v>
      </c>
      <c r="B91" s="297">
        <f>基礎情報入力!V40</f>
        <v>0</v>
      </c>
      <c r="C91" s="298"/>
      <c r="D91" s="298"/>
      <c r="E91" s="298"/>
      <c r="F91" s="298"/>
      <c r="G91" s="298"/>
      <c r="H91" s="298"/>
      <c r="I91" s="298"/>
      <c r="J91" s="298"/>
      <c r="K91" s="299"/>
    </row>
    <row r="92" spans="1:11" ht="24.95" customHeight="1" x14ac:dyDescent="0.15">
      <c r="A92" s="203" t="s">
        <v>34</v>
      </c>
      <c r="B92" s="297">
        <f>基礎情報入力!V41</f>
        <v>0</v>
      </c>
      <c r="C92" s="298"/>
      <c r="D92" s="298"/>
      <c r="E92" s="298"/>
      <c r="F92" s="298"/>
      <c r="G92" s="298"/>
      <c r="H92" s="298"/>
      <c r="I92" s="298"/>
      <c r="J92" s="298"/>
      <c r="K92" s="299"/>
    </row>
    <row r="93" spans="1:11" ht="39.950000000000003" customHeight="1" x14ac:dyDescent="0.15">
      <c r="A93" s="300"/>
      <c r="B93" s="301" t="str">
        <f>CONCATENATE(基礎情報入力!V42,基礎情報入力!V43,基礎情報入力!V44)</f>
        <v/>
      </c>
      <c r="C93" s="302"/>
      <c r="D93" s="302"/>
      <c r="E93" s="302"/>
      <c r="F93" s="302"/>
      <c r="G93" s="302"/>
      <c r="H93" s="302"/>
      <c r="I93" s="302"/>
      <c r="J93" s="302"/>
      <c r="K93" s="303"/>
    </row>
    <row r="94" spans="1:11" ht="30" customHeight="1" x14ac:dyDescent="0.15">
      <c r="A94" s="86" t="s">
        <v>21</v>
      </c>
      <c r="B94" s="311" t="str">
        <f>B93</f>
        <v/>
      </c>
      <c r="C94" s="312"/>
      <c r="D94" s="312"/>
      <c r="E94" s="312"/>
      <c r="F94" s="312"/>
      <c r="G94" s="312"/>
      <c r="H94" s="312"/>
      <c r="I94" s="312"/>
      <c r="J94" s="312"/>
      <c r="K94" s="313"/>
    </row>
    <row r="95" spans="1:11" x14ac:dyDescent="0.15">
      <c r="A95" s="16" t="s">
        <v>22</v>
      </c>
      <c r="B95" s="17"/>
      <c r="C95" s="17"/>
      <c r="D95" s="17"/>
      <c r="E95" s="17"/>
      <c r="F95" s="17"/>
      <c r="G95" s="17"/>
      <c r="H95" s="17"/>
      <c r="I95" s="17"/>
      <c r="J95" s="17"/>
      <c r="K95" s="18"/>
    </row>
    <row r="96" spans="1:11" x14ac:dyDescent="0.15">
      <c r="A96" s="16"/>
      <c r="B96" s="17"/>
      <c r="C96" s="17"/>
      <c r="D96" s="17"/>
      <c r="E96" s="17"/>
      <c r="F96" s="17"/>
      <c r="G96" s="17"/>
      <c r="H96" s="17"/>
      <c r="I96" s="17"/>
      <c r="J96" s="17"/>
      <c r="K96" s="18"/>
    </row>
    <row r="97" spans="1:12" ht="39.950000000000003" customHeight="1" x14ac:dyDescent="0.15">
      <c r="A97" s="86" t="s">
        <v>23</v>
      </c>
      <c r="B97" s="314"/>
      <c r="C97" s="315"/>
      <c r="D97" s="315"/>
      <c r="E97" s="315"/>
      <c r="F97" s="315"/>
      <c r="G97" s="315"/>
      <c r="H97" s="315"/>
      <c r="I97" s="315"/>
      <c r="J97" s="315"/>
      <c r="K97" s="316"/>
    </row>
    <row r="98" spans="1:12" ht="30" customHeight="1" x14ac:dyDescent="0.15">
      <c r="A98" s="8" t="s">
        <v>24</v>
      </c>
      <c r="B98" s="317" t="s">
        <v>37</v>
      </c>
      <c r="C98" s="318"/>
      <c r="D98" s="318"/>
      <c r="E98" s="318"/>
      <c r="F98" s="87" t="s">
        <v>40</v>
      </c>
      <c r="G98" s="88"/>
      <c r="H98" s="87" t="s">
        <v>38</v>
      </c>
      <c r="I98" s="88"/>
      <c r="J98" s="10" t="s">
        <v>39</v>
      </c>
      <c r="K98" s="11"/>
    </row>
    <row r="99" spans="1:12" ht="30" customHeight="1" x14ac:dyDescent="0.15">
      <c r="A99" s="8" t="s">
        <v>25</v>
      </c>
      <c r="B99" s="319">
        <f>基礎情報入力!V45</f>
        <v>0</v>
      </c>
      <c r="C99" s="320"/>
      <c r="D99" s="9" t="s">
        <v>26</v>
      </c>
      <c r="E99" s="9"/>
      <c r="F99" s="9"/>
      <c r="G99" s="9"/>
      <c r="H99" s="9"/>
      <c r="I99" s="9"/>
      <c r="J99" s="9"/>
      <c r="K99" s="6"/>
    </row>
    <row r="100" spans="1:12" ht="30" customHeight="1" x14ac:dyDescent="0.15">
      <c r="A100" s="85" t="s">
        <v>35</v>
      </c>
      <c r="B100" s="290" t="s">
        <v>44</v>
      </c>
      <c r="C100" s="321"/>
      <c r="D100" s="9" t="s">
        <v>27</v>
      </c>
      <c r="E100" s="9"/>
      <c r="F100" s="9"/>
      <c r="G100" s="9"/>
      <c r="H100" s="9"/>
      <c r="I100" s="9"/>
      <c r="J100" s="9"/>
      <c r="K100" s="6"/>
    </row>
    <row r="101" spans="1:12" x14ac:dyDescent="0.15">
      <c r="A101" s="16"/>
      <c r="B101" s="17"/>
      <c r="C101" s="17"/>
      <c r="D101" s="17"/>
      <c r="E101" s="17"/>
      <c r="F101" s="17"/>
      <c r="G101" s="17"/>
      <c r="H101" s="17"/>
      <c r="I101" s="17"/>
      <c r="J101" s="17"/>
      <c r="K101" s="18"/>
    </row>
    <row r="102" spans="1:12" x14ac:dyDescent="0.15">
      <c r="A102" s="16" t="s">
        <v>28</v>
      </c>
      <c r="B102" s="17"/>
      <c r="C102" s="17"/>
      <c r="D102" s="17"/>
      <c r="E102" s="17"/>
      <c r="F102" s="17"/>
      <c r="G102" s="17"/>
      <c r="H102" s="17"/>
      <c r="I102" s="17"/>
      <c r="J102" s="17"/>
      <c r="K102" s="18"/>
    </row>
    <row r="103" spans="1:12" ht="20.100000000000001" customHeight="1" x14ac:dyDescent="0.15">
      <c r="A103" s="235" t="s">
        <v>29</v>
      </c>
      <c r="B103" s="235"/>
      <c r="C103" s="235"/>
      <c r="D103" s="235"/>
      <c r="E103" s="235" t="s">
        <v>42</v>
      </c>
      <c r="F103" s="235"/>
      <c r="G103" s="235"/>
      <c r="H103" s="235"/>
      <c r="I103" s="235" t="s">
        <v>43</v>
      </c>
      <c r="J103" s="235"/>
      <c r="K103" s="235"/>
    </row>
    <row r="104" spans="1:12" ht="30" customHeight="1" x14ac:dyDescent="0.15">
      <c r="A104" s="310" t="s">
        <v>164</v>
      </c>
      <c r="B104" s="310"/>
      <c r="C104" s="310"/>
      <c r="D104" s="310"/>
      <c r="E104" s="306">
        <f>'様式3-4 ｲ（改修・要安全確認計画）'!D12</f>
        <v>0</v>
      </c>
      <c r="F104" s="307"/>
      <c r="G104" s="308"/>
      <c r="H104" s="12" t="s">
        <v>41</v>
      </c>
      <c r="I104" s="309"/>
      <c r="J104" s="309"/>
      <c r="K104" s="309"/>
    </row>
    <row r="105" spans="1:12" ht="30" customHeight="1" x14ac:dyDescent="0.15">
      <c r="A105" s="310" t="s">
        <v>165</v>
      </c>
      <c r="B105" s="310"/>
      <c r="C105" s="310"/>
      <c r="D105" s="310"/>
      <c r="E105" s="306">
        <f>'様式3-4 ｲ（改修・要安全確認計画）'!C12</f>
        <v>0</v>
      </c>
      <c r="F105" s="307"/>
      <c r="G105" s="308"/>
      <c r="H105" s="12" t="s">
        <v>41</v>
      </c>
      <c r="I105" s="309"/>
      <c r="J105" s="309"/>
      <c r="K105" s="309"/>
    </row>
    <row r="106" spans="1:12" ht="30" customHeight="1" x14ac:dyDescent="0.15">
      <c r="A106" s="310" t="s">
        <v>81</v>
      </c>
      <c r="B106" s="310"/>
      <c r="C106" s="310"/>
      <c r="D106" s="310"/>
      <c r="E106" s="306">
        <f>'様式3-4 ｲ（改修・要安全確認計画）'!F12</f>
        <v>0</v>
      </c>
      <c r="F106" s="307"/>
      <c r="G106" s="308"/>
      <c r="H106" s="12" t="s">
        <v>41</v>
      </c>
      <c r="I106" s="309"/>
      <c r="J106" s="309"/>
      <c r="K106" s="309"/>
    </row>
    <row r="107" spans="1:12" ht="30" customHeight="1" x14ac:dyDescent="0.15">
      <c r="A107" s="310" t="s">
        <v>32</v>
      </c>
      <c r="B107" s="310"/>
      <c r="C107" s="310"/>
      <c r="D107" s="310"/>
      <c r="E107" s="306">
        <f>'様式3-4 ｲ（改修・要安全確認計画）'!V12</f>
        <v>0</v>
      </c>
      <c r="F107" s="307"/>
      <c r="G107" s="308"/>
      <c r="H107" s="12" t="s">
        <v>41</v>
      </c>
      <c r="I107" s="309"/>
      <c r="J107" s="309"/>
      <c r="K107" s="309"/>
    </row>
    <row r="108" spans="1:12" x14ac:dyDescent="0.15">
      <c r="A108" s="16" t="s">
        <v>33</v>
      </c>
      <c r="B108" s="17"/>
      <c r="C108" s="17"/>
      <c r="D108" s="17"/>
      <c r="E108" s="17"/>
      <c r="F108" s="17"/>
      <c r="G108" s="17"/>
      <c r="H108" s="17"/>
      <c r="I108" s="17"/>
      <c r="J108" s="17"/>
      <c r="K108" s="18"/>
    </row>
    <row r="109" spans="1:12" x14ac:dyDescent="0.15">
      <c r="A109" s="16"/>
      <c r="B109" s="17"/>
      <c r="C109" s="17"/>
      <c r="D109" s="17"/>
      <c r="E109" s="17"/>
      <c r="F109" s="17"/>
      <c r="G109" s="17"/>
      <c r="H109" s="17"/>
      <c r="I109" s="17"/>
      <c r="J109" s="17"/>
      <c r="K109" s="18"/>
    </row>
    <row r="110" spans="1:12" s="125" customFormat="1" x14ac:dyDescent="0.15">
      <c r="A110" s="90" t="s">
        <v>345</v>
      </c>
      <c r="B110" s="91"/>
      <c r="C110" s="91"/>
      <c r="D110" s="91"/>
      <c r="E110" s="91"/>
      <c r="F110" s="91"/>
      <c r="G110" s="91"/>
      <c r="H110" s="91"/>
      <c r="I110" s="91"/>
      <c r="J110" s="91"/>
      <c r="K110" s="126"/>
    </row>
    <row r="111" spans="1:12" s="125" customFormat="1" ht="30" customHeight="1" x14ac:dyDescent="0.15">
      <c r="A111" s="166" t="s">
        <v>346</v>
      </c>
      <c r="B111" s="245" t="s">
        <v>369</v>
      </c>
      <c r="C111" s="246"/>
      <c r="D111" s="247"/>
      <c r="E111" s="17" t="s">
        <v>54</v>
      </c>
      <c r="F111" s="91"/>
      <c r="G111" s="91"/>
      <c r="H111" s="91"/>
      <c r="I111" s="91"/>
      <c r="J111" s="91"/>
      <c r="K111" s="126"/>
      <c r="L111" s="169"/>
    </row>
    <row r="112" spans="1:12" s="125" customFormat="1" ht="30" customHeight="1" x14ac:dyDescent="0.15">
      <c r="A112" s="166" t="s">
        <v>347</v>
      </c>
      <c r="B112" s="248" t="s">
        <v>370</v>
      </c>
      <c r="C112" s="249"/>
      <c r="D112" s="91" t="s">
        <v>54</v>
      </c>
      <c r="E112" s="17"/>
      <c r="F112" s="91"/>
      <c r="G112" s="91"/>
      <c r="H112" s="91"/>
      <c r="I112" s="91"/>
      <c r="J112" s="91"/>
      <c r="K112" s="126"/>
    </row>
    <row r="113" spans="1:11" x14ac:dyDescent="0.15">
      <c r="A113" s="20"/>
      <c r="B113" s="21"/>
      <c r="C113" s="21"/>
      <c r="D113" s="21"/>
      <c r="E113" s="21"/>
      <c r="F113" s="21"/>
      <c r="G113" s="21"/>
      <c r="H113" s="21"/>
      <c r="I113" s="21"/>
      <c r="J113" s="21"/>
      <c r="K113" s="22"/>
    </row>
    <row r="114" spans="1:11" x14ac:dyDescent="0.15">
      <c r="A114" s="9"/>
      <c r="B114" s="9"/>
      <c r="C114" s="9"/>
      <c r="D114" s="9"/>
      <c r="E114" s="9"/>
      <c r="F114" s="9"/>
      <c r="G114" s="9"/>
      <c r="H114" s="9"/>
      <c r="I114" s="9"/>
      <c r="J114" s="9"/>
      <c r="K114" s="9"/>
    </row>
    <row r="115" spans="1:11" x14ac:dyDescent="0.15">
      <c r="A115" s="13" t="s">
        <v>166</v>
      </c>
      <c r="B115" s="14"/>
      <c r="C115" s="14"/>
      <c r="D115" s="14"/>
      <c r="E115" s="14"/>
      <c r="F115" s="14"/>
      <c r="G115" s="14"/>
      <c r="H115" s="14"/>
      <c r="I115" s="14"/>
      <c r="J115" s="14"/>
      <c r="K115" s="15"/>
    </row>
    <row r="116" spans="1:11" x14ac:dyDescent="0.15">
      <c r="A116" s="16"/>
      <c r="B116" s="17"/>
      <c r="C116" s="17"/>
      <c r="D116" s="17"/>
      <c r="E116" s="17"/>
      <c r="F116" s="17"/>
      <c r="G116" s="17"/>
      <c r="H116" s="17"/>
      <c r="I116" s="17"/>
      <c r="J116" s="17"/>
      <c r="K116" s="18"/>
    </row>
    <row r="117" spans="1:11" x14ac:dyDescent="0.15">
      <c r="A117" s="16"/>
      <c r="B117" s="17"/>
      <c r="C117" s="17"/>
      <c r="D117" s="17"/>
      <c r="E117" s="17"/>
      <c r="F117" s="17"/>
      <c r="G117" s="17"/>
      <c r="H117" s="17"/>
      <c r="I117" s="17"/>
      <c r="J117" s="17"/>
      <c r="K117" s="18"/>
    </row>
    <row r="118" spans="1:11" x14ac:dyDescent="0.15">
      <c r="A118" s="16"/>
      <c r="B118" s="17"/>
      <c r="C118" s="17"/>
      <c r="D118" s="17"/>
      <c r="E118" s="17"/>
      <c r="F118" s="17"/>
      <c r="G118" s="17"/>
      <c r="H118" s="17"/>
      <c r="I118" s="17"/>
      <c r="J118" s="17"/>
      <c r="K118" s="18"/>
    </row>
    <row r="119" spans="1:11" ht="18.75" x14ac:dyDescent="0.15">
      <c r="A119" s="292" t="s">
        <v>16</v>
      </c>
      <c r="B119" s="293"/>
      <c r="C119" s="293"/>
      <c r="D119" s="293"/>
      <c r="E119" s="293"/>
      <c r="F119" s="293"/>
      <c r="G119" s="293"/>
      <c r="H119" s="293"/>
      <c r="I119" s="293"/>
      <c r="J119" s="293"/>
      <c r="K119" s="294"/>
    </row>
    <row r="120" spans="1:11" ht="18.75" x14ac:dyDescent="0.15">
      <c r="A120" s="19"/>
      <c r="B120" s="17"/>
      <c r="C120" s="17"/>
      <c r="D120" s="17"/>
      <c r="E120" s="17"/>
      <c r="F120" s="17"/>
      <c r="G120" s="17"/>
      <c r="H120" s="17"/>
      <c r="I120" s="17"/>
      <c r="J120" s="17"/>
      <c r="K120" s="18"/>
    </row>
    <row r="121" spans="1:11" x14ac:dyDescent="0.15">
      <c r="A121" s="16"/>
      <c r="B121" s="17"/>
      <c r="C121" s="17"/>
      <c r="D121" s="17"/>
      <c r="E121" s="17"/>
      <c r="F121" s="17"/>
      <c r="G121" s="17"/>
      <c r="H121" s="17"/>
      <c r="I121" s="17"/>
      <c r="J121" s="17"/>
      <c r="K121" s="18"/>
    </row>
    <row r="122" spans="1:11" x14ac:dyDescent="0.15">
      <c r="A122" s="16" t="s">
        <v>36</v>
      </c>
      <c r="B122" s="17"/>
      <c r="C122" s="17"/>
      <c r="D122" s="17"/>
      <c r="E122" s="17"/>
      <c r="F122" s="17"/>
      <c r="G122" s="17"/>
      <c r="H122" s="17"/>
      <c r="I122" s="17"/>
      <c r="J122" s="17"/>
      <c r="K122" s="18"/>
    </row>
    <row r="123" spans="1:11" ht="30" customHeight="1" x14ac:dyDescent="0.15">
      <c r="A123" s="85" t="s">
        <v>17</v>
      </c>
      <c r="B123" s="196" t="str">
        <f>CONCATENATE(基礎情報入力!D4,"　　",基礎情報入力!D5)</f>
        <v>　　</v>
      </c>
      <c r="C123" s="197"/>
      <c r="D123" s="197"/>
      <c r="E123" s="197"/>
      <c r="F123" s="197"/>
      <c r="G123" s="197"/>
      <c r="H123" s="197"/>
      <c r="I123" s="197"/>
      <c r="J123" s="197"/>
      <c r="K123" s="234"/>
    </row>
    <row r="124" spans="1:11" x14ac:dyDescent="0.15">
      <c r="A124" s="16"/>
      <c r="B124" s="17"/>
      <c r="C124" s="17"/>
      <c r="D124" s="17"/>
      <c r="E124" s="17"/>
      <c r="F124" s="17"/>
      <c r="G124" s="17"/>
      <c r="H124" s="17"/>
      <c r="I124" s="17"/>
      <c r="J124" s="17"/>
      <c r="K124" s="18"/>
    </row>
    <row r="125" spans="1:11" x14ac:dyDescent="0.15">
      <c r="A125" s="90" t="s">
        <v>213</v>
      </c>
      <c r="B125" s="17"/>
      <c r="C125" s="17"/>
      <c r="D125" s="17"/>
      <c r="E125" s="17"/>
      <c r="F125" s="17"/>
      <c r="G125" s="17"/>
      <c r="H125" s="17"/>
      <c r="I125" s="17"/>
      <c r="J125" s="17"/>
      <c r="K125" s="18"/>
    </row>
    <row r="126" spans="1:11" ht="30" customHeight="1" x14ac:dyDescent="0.15">
      <c r="A126" s="295"/>
      <c r="B126" s="296"/>
      <c r="C126" s="17" t="s">
        <v>20</v>
      </c>
      <c r="D126" s="17"/>
      <c r="E126" s="17"/>
      <c r="F126" s="17"/>
      <c r="G126" s="17"/>
      <c r="H126" s="17"/>
      <c r="I126" s="17"/>
      <c r="J126" s="17"/>
      <c r="K126" s="18"/>
    </row>
    <row r="127" spans="1:11" x14ac:dyDescent="0.15">
      <c r="A127" s="16"/>
      <c r="B127" s="17"/>
      <c r="C127" s="17"/>
      <c r="D127" s="17"/>
      <c r="E127" s="17"/>
      <c r="F127" s="17"/>
      <c r="G127" s="17"/>
      <c r="H127" s="17"/>
      <c r="I127" s="17"/>
      <c r="J127" s="17"/>
      <c r="K127" s="18"/>
    </row>
    <row r="128" spans="1:11" x14ac:dyDescent="0.15">
      <c r="A128" s="16" t="s">
        <v>18</v>
      </c>
      <c r="B128" s="17"/>
      <c r="C128" s="17"/>
      <c r="D128" s="17"/>
      <c r="E128" s="17"/>
      <c r="F128" s="17"/>
      <c r="G128" s="17"/>
      <c r="H128" s="17"/>
      <c r="I128" s="17"/>
      <c r="J128" s="17"/>
      <c r="K128" s="18"/>
    </row>
    <row r="129" spans="1:11" ht="30" customHeight="1" x14ac:dyDescent="0.15">
      <c r="A129" s="86" t="s">
        <v>19</v>
      </c>
      <c r="B129" s="297">
        <f>基礎情報入力!V55</f>
        <v>0</v>
      </c>
      <c r="C129" s="298"/>
      <c r="D129" s="298"/>
      <c r="E129" s="298"/>
      <c r="F129" s="298"/>
      <c r="G129" s="298"/>
      <c r="H129" s="298"/>
      <c r="I129" s="298"/>
      <c r="J129" s="298"/>
      <c r="K129" s="299"/>
    </row>
    <row r="130" spans="1:11" ht="24.95" customHeight="1" x14ac:dyDescent="0.15">
      <c r="A130" s="203" t="s">
        <v>34</v>
      </c>
      <c r="B130" s="330">
        <f>基礎情報入力!V56</f>
        <v>0</v>
      </c>
      <c r="C130" s="298"/>
      <c r="D130" s="298"/>
      <c r="E130" s="298"/>
      <c r="F130" s="298"/>
      <c r="G130" s="298"/>
      <c r="H130" s="298"/>
      <c r="I130" s="298"/>
      <c r="J130" s="298"/>
      <c r="K130" s="299"/>
    </row>
    <row r="131" spans="1:11" ht="39.950000000000003" customHeight="1" x14ac:dyDescent="0.15">
      <c r="A131" s="300"/>
      <c r="B131" s="301" t="str">
        <f>CONCATENATE(基礎情報入力!V57,基礎情報入力!V58,基礎情報入力!V59)</f>
        <v/>
      </c>
      <c r="C131" s="302"/>
      <c r="D131" s="302"/>
      <c r="E131" s="302"/>
      <c r="F131" s="302"/>
      <c r="G131" s="302"/>
      <c r="H131" s="302"/>
      <c r="I131" s="302"/>
      <c r="J131" s="302"/>
      <c r="K131" s="303"/>
    </row>
    <row r="132" spans="1:11" ht="30" customHeight="1" x14ac:dyDescent="0.15">
      <c r="A132" s="86" t="s">
        <v>21</v>
      </c>
      <c r="B132" s="311" t="str">
        <f>B131</f>
        <v/>
      </c>
      <c r="C132" s="312"/>
      <c r="D132" s="312"/>
      <c r="E132" s="312"/>
      <c r="F132" s="312"/>
      <c r="G132" s="312"/>
      <c r="H132" s="312"/>
      <c r="I132" s="312"/>
      <c r="J132" s="312"/>
      <c r="K132" s="313"/>
    </row>
    <row r="133" spans="1:11" x14ac:dyDescent="0.15">
      <c r="A133" s="16" t="s">
        <v>22</v>
      </c>
      <c r="B133" s="17"/>
      <c r="C133" s="17"/>
      <c r="D133" s="17"/>
      <c r="E133" s="17"/>
      <c r="F133" s="17"/>
      <c r="G133" s="17"/>
      <c r="H133" s="17"/>
      <c r="I133" s="17"/>
      <c r="J133" s="17"/>
      <c r="K133" s="18"/>
    </row>
    <row r="134" spans="1:11" x14ac:dyDescent="0.15">
      <c r="A134" s="16"/>
      <c r="B134" s="17"/>
      <c r="C134" s="17"/>
      <c r="D134" s="17"/>
      <c r="E134" s="17"/>
      <c r="F134" s="17"/>
      <c r="G134" s="17"/>
      <c r="H134" s="17"/>
      <c r="I134" s="17"/>
      <c r="J134" s="17"/>
      <c r="K134" s="18"/>
    </row>
    <row r="135" spans="1:11" ht="39.950000000000003" customHeight="1" x14ac:dyDescent="0.15">
      <c r="A135" s="86" t="s">
        <v>23</v>
      </c>
      <c r="B135" s="314"/>
      <c r="C135" s="315"/>
      <c r="D135" s="315"/>
      <c r="E135" s="315"/>
      <c r="F135" s="315"/>
      <c r="G135" s="315"/>
      <c r="H135" s="315"/>
      <c r="I135" s="315"/>
      <c r="J135" s="315"/>
      <c r="K135" s="316"/>
    </row>
    <row r="136" spans="1:11" ht="30" customHeight="1" x14ac:dyDescent="0.15">
      <c r="A136" s="8" t="s">
        <v>24</v>
      </c>
      <c r="B136" s="317" t="s">
        <v>37</v>
      </c>
      <c r="C136" s="318"/>
      <c r="D136" s="318"/>
      <c r="E136" s="318"/>
      <c r="F136" s="87" t="s">
        <v>40</v>
      </c>
      <c r="G136" s="88"/>
      <c r="H136" s="87" t="s">
        <v>38</v>
      </c>
      <c r="I136" s="88"/>
      <c r="J136" s="10" t="s">
        <v>39</v>
      </c>
      <c r="K136" s="11"/>
    </row>
    <row r="137" spans="1:11" ht="30" customHeight="1" x14ac:dyDescent="0.15">
      <c r="A137" s="8" t="s">
        <v>25</v>
      </c>
      <c r="B137" s="319">
        <f>基礎情報入力!V60</f>
        <v>0</v>
      </c>
      <c r="C137" s="320"/>
      <c r="D137" s="9" t="s">
        <v>26</v>
      </c>
      <c r="E137" s="9"/>
      <c r="F137" s="9"/>
      <c r="G137" s="9"/>
      <c r="H137" s="9"/>
      <c r="I137" s="9"/>
      <c r="J137" s="9"/>
      <c r="K137" s="6"/>
    </row>
    <row r="138" spans="1:11" ht="30" customHeight="1" x14ac:dyDescent="0.15">
      <c r="A138" s="85" t="s">
        <v>35</v>
      </c>
      <c r="B138" s="290" t="s">
        <v>44</v>
      </c>
      <c r="C138" s="321"/>
      <c r="D138" s="9" t="s">
        <v>27</v>
      </c>
      <c r="E138" s="9"/>
      <c r="F138" s="9"/>
      <c r="G138" s="9"/>
      <c r="H138" s="9"/>
      <c r="I138" s="9"/>
      <c r="J138" s="9"/>
      <c r="K138" s="6"/>
    </row>
    <row r="139" spans="1:11" x14ac:dyDescent="0.15">
      <c r="A139" s="16"/>
      <c r="B139" s="17"/>
      <c r="C139" s="17"/>
      <c r="D139" s="17"/>
      <c r="E139" s="17"/>
      <c r="F139" s="17"/>
      <c r="G139" s="17"/>
      <c r="H139" s="17"/>
      <c r="I139" s="17"/>
      <c r="J139" s="17"/>
      <c r="K139" s="18"/>
    </row>
    <row r="140" spans="1:11" x14ac:dyDescent="0.15">
      <c r="A140" s="16" t="s">
        <v>28</v>
      </c>
      <c r="B140" s="17"/>
      <c r="C140" s="17"/>
      <c r="D140" s="17"/>
      <c r="E140" s="17"/>
      <c r="F140" s="17"/>
      <c r="G140" s="17"/>
      <c r="H140" s="17"/>
      <c r="I140" s="17"/>
      <c r="J140" s="17"/>
      <c r="K140" s="18"/>
    </row>
    <row r="141" spans="1:11" ht="20.100000000000001" customHeight="1" x14ac:dyDescent="0.15">
      <c r="A141" s="235" t="s">
        <v>29</v>
      </c>
      <c r="B141" s="235"/>
      <c r="C141" s="235"/>
      <c r="D141" s="235"/>
      <c r="E141" s="235" t="s">
        <v>42</v>
      </c>
      <c r="F141" s="235"/>
      <c r="G141" s="235"/>
      <c r="H141" s="235"/>
      <c r="I141" s="235" t="s">
        <v>43</v>
      </c>
      <c r="J141" s="235"/>
      <c r="K141" s="235"/>
    </row>
    <row r="142" spans="1:11" ht="30" customHeight="1" x14ac:dyDescent="0.15">
      <c r="A142" s="310" t="s">
        <v>164</v>
      </c>
      <c r="B142" s="310"/>
      <c r="C142" s="310"/>
      <c r="D142" s="310"/>
      <c r="E142" s="306">
        <f>'様式3-4 ｲ（改修・要安全確認計画）'!D14</f>
        <v>0</v>
      </c>
      <c r="F142" s="307"/>
      <c r="G142" s="308"/>
      <c r="H142" s="12" t="s">
        <v>41</v>
      </c>
      <c r="I142" s="309"/>
      <c r="J142" s="309"/>
      <c r="K142" s="309"/>
    </row>
    <row r="143" spans="1:11" ht="30" customHeight="1" x14ac:dyDescent="0.15">
      <c r="A143" s="310" t="s">
        <v>165</v>
      </c>
      <c r="B143" s="310"/>
      <c r="C143" s="310"/>
      <c r="D143" s="310"/>
      <c r="E143" s="306">
        <f>'様式3-4 ｲ（改修・要安全確認計画）'!C14</f>
        <v>0</v>
      </c>
      <c r="F143" s="307"/>
      <c r="G143" s="308"/>
      <c r="H143" s="12" t="s">
        <v>41</v>
      </c>
      <c r="I143" s="309"/>
      <c r="J143" s="309"/>
      <c r="K143" s="309"/>
    </row>
    <row r="144" spans="1:11" ht="30" customHeight="1" x14ac:dyDescent="0.15">
      <c r="A144" s="310" t="s">
        <v>81</v>
      </c>
      <c r="B144" s="310"/>
      <c r="C144" s="310"/>
      <c r="D144" s="310"/>
      <c r="E144" s="306">
        <f>'様式3-4 ｲ（改修・要安全確認計画）'!F14</f>
        <v>0</v>
      </c>
      <c r="F144" s="307"/>
      <c r="G144" s="308"/>
      <c r="H144" s="12" t="s">
        <v>41</v>
      </c>
      <c r="I144" s="309"/>
      <c r="J144" s="309"/>
      <c r="K144" s="309"/>
    </row>
    <row r="145" spans="1:12" ht="30" customHeight="1" x14ac:dyDescent="0.15">
      <c r="A145" s="310" t="s">
        <v>32</v>
      </c>
      <c r="B145" s="310"/>
      <c r="C145" s="310"/>
      <c r="D145" s="310"/>
      <c r="E145" s="306">
        <f>'様式3-4 ｲ（改修・要安全確認計画）'!V14</f>
        <v>0</v>
      </c>
      <c r="F145" s="307"/>
      <c r="G145" s="308"/>
      <c r="H145" s="12" t="s">
        <v>41</v>
      </c>
      <c r="I145" s="309"/>
      <c r="J145" s="309"/>
      <c r="K145" s="309"/>
    </row>
    <row r="146" spans="1:12" x14ac:dyDescent="0.15">
      <c r="A146" s="16" t="s">
        <v>33</v>
      </c>
      <c r="B146" s="17"/>
      <c r="C146" s="17"/>
      <c r="D146" s="17"/>
      <c r="E146" s="17"/>
      <c r="F146" s="17"/>
      <c r="G146" s="17"/>
      <c r="H146" s="17"/>
      <c r="I146" s="17"/>
      <c r="J146" s="17"/>
      <c r="K146" s="18"/>
    </row>
    <row r="147" spans="1:12" x14ac:dyDescent="0.15">
      <c r="A147" s="16"/>
      <c r="B147" s="17"/>
      <c r="C147" s="17"/>
      <c r="D147" s="17"/>
      <c r="E147" s="17"/>
      <c r="F147" s="17"/>
      <c r="G147" s="17"/>
      <c r="H147" s="17"/>
      <c r="I147" s="17"/>
      <c r="J147" s="17"/>
      <c r="K147" s="18"/>
    </row>
    <row r="148" spans="1:12" s="125" customFormat="1" x14ac:dyDescent="0.15">
      <c r="A148" s="90" t="s">
        <v>345</v>
      </c>
      <c r="B148" s="91"/>
      <c r="C148" s="91"/>
      <c r="D148" s="91"/>
      <c r="E148" s="91"/>
      <c r="F148" s="91"/>
      <c r="G148" s="91"/>
      <c r="H148" s="91"/>
      <c r="I148" s="91"/>
      <c r="J148" s="91"/>
      <c r="K148" s="126"/>
    </row>
    <row r="149" spans="1:12" s="125" customFormat="1" ht="30" customHeight="1" x14ac:dyDescent="0.15">
      <c r="A149" s="166" t="s">
        <v>346</v>
      </c>
      <c r="B149" s="245" t="s">
        <v>369</v>
      </c>
      <c r="C149" s="246"/>
      <c r="D149" s="247"/>
      <c r="E149" s="17" t="s">
        <v>54</v>
      </c>
      <c r="F149" s="91"/>
      <c r="G149" s="91"/>
      <c r="H149" s="91"/>
      <c r="I149" s="91"/>
      <c r="J149" s="91"/>
      <c r="K149" s="126"/>
      <c r="L149" s="169"/>
    </row>
    <row r="150" spans="1:12" s="125" customFormat="1" ht="30" customHeight="1" x14ac:dyDescent="0.15">
      <c r="A150" s="166" t="s">
        <v>347</v>
      </c>
      <c r="B150" s="248" t="s">
        <v>370</v>
      </c>
      <c r="C150" s="249"/>
      <c r="D150" s="91" t="s">
        <v>54</v>
      </c>
      <c r="E150" s="17"/>
      <c r="F150" s="91"/>
      <c r="G150" s="91"/>
      <c r="H150" s="91"/>
      <c r="I150" s="91"/>
      <c r="J150" s="91"/>
      <c r="K150" s="126"/>
    </row>
    <row r="151" spans="1:12" x14ac:dyDescent="0.15">
      <c r="A151" s="20"/>
      <c r="B151" s="21"/>
      <c r="C151" s="21"/>
      <c r="D151" s="21"/>
      <c r="E151" s="21"/>
      <c r="F151" s="21"/>
      <c r="G151" s="21"/>
      <c r="H151" s="21"/>
      <c r="I151" s="21"/>
      <c r="J151" s="21"/>
      <c r="K151" s="22"/>
    </row>
    <row r="152" spans="1:12" x14ac:dyDescent="0.15">
      <c r="A152" s="9"/>
      <c r="B152" s="9"/>
      <c r="C152" s="9"/>
      <c r="D152" s="9"/>
      <c r="E152" s="9"/>
      <c r="F152" s="9"/>
      <c r="G152" s="9"/>
      <c r="H152" s="9"/>
      <c r="I152" s="9"/>
      <c r="J152" s="9"/>
      <c r="K152" s="9"/>
    </row>
    <row r="153" spans="1:12" x14ac:dyDescent="0.15">
      <c r="A153" s="13" t="s">
        <v>166</v>
      </c>
      <c r="B153" s="14"/>
      <c r="C153" s="14"/>
      <c r="D153" s="14"/>
      <c r="E153" s="14"/>
      <c r="F153" s="14"/>
      <c r="G153" s="14"/>
      <c r="H153" s="14"/>
      <c r="I153" s="14"/>
      <c r="J153" s="14"/>
      <c r="K153" s="15"/>
    </row>
    <row r="154" spans="1:12" x14ac:dyDescent="0.15">
      <c r="A154" s="16"/>
      <c r="B154" s="17"/>
      <c r="C154" s="17"/>
      <c r="D154" s="17"/>
      <c r="E154" s="17"/>
      <c r="F154" s="17"/>
      <c r="G154" s="17"/>
      <c r="H154" s="17"/>
      <c r="I154" s="17"/>
      <c r="J154" s="17"/>
      <c r="K154" s="18"/>
    </row>
    <row r="155" spans="1:12" x14ac:dyDescent="0.15">
      <c r="A155" s="16"/>
      <c r="B155" s="17"/>
      <c r="C155" s="17"/>
      <c r="D155" s="17"/>
      <c r="E155" s="17"/>
      <c r="F155" s="17"/>
      <c r="G155" s="17"/>
      <c r="H155" s="17"/>
      <c r="I155" s="17"/>
      <c r="J155" s="17"/>
      <c r="K155" s="18"/>
    </row>
    <row r="156" spans="1:12" x14ac:dyDescent="0.15">
      <c r="A156" s="16"/>
      <c r="B156" s="17"/>
      <c r="C156" s="17"/>
      <c r="D156" s="17"/>
      <c r="E156" s="17"/>
      <c r="F156" s="17"/>
      <c r="G156" s="17"/>
      <c r="H156" s="17"/>
      <c r="I156" s="17"/>
      <c r="J156" s="17"/>
      <c r="K156" s="18"/>
    </row>
    <row r="157" spans="1:12" ht="18.75" x14ac:dyDescent="0.15">
      <c r="A157" s="292" t="s">
        <v>16</v>
      </c>
      <c r="B157" s="293"/>
      <c r="C157" s="293"/>
      <c r="D157" s="293"/>
      <c r="E157" s="293"/>
      <c r="F157" s="293"/>
      <c r="G157" s="293"/>
      <c r="H157" s="293"/>
      <c r="I157" s="293"/>
      <c r="J157" s="293"/>
      <c r="K157" s="294"/>
    </row>
    <row r="158" spans="1:12" ht="18.75" x14ac:dyDescent="0.15">
      <c r="A158" s="19"/>
      <c r="B158" s="17"/>
      <c r="C158" s="17"/>
      <c r="D158" s="17"/>
      <c r="E158" s="17"/>
      <c r="F158" s="17"/>
      <c r="G158" s="17"/>
      <c r="H158" s="17"/>
      <c r="I158" s="17"/>
      <c r="J158" s="17"/>
      <c r="K158" s="18"/>
    </row>
    <row r="159" spans="1:12" x14ac:dyDescent="0.15">
      <c r="A159" s="16"/>
      <c r="B159" s="17"/>
      <c r="C159" s="17"/>
      <c r="D159" s="17"/>
      <c r="E159" s="17"/>
      <c r="F159" s="17"/>
      <c r="G159" s="17"/>
      <c r="H159" s="17"/>
      <c r="I159" s="17"/>
      <c r="J159" s="17"/>
      <c r="K159" s="18"/>
    </row>
    <row r="160" spans="1:12" x14ac:dyDescent="0.15">
      <c r="A160" s="16" t="s">
        <v>36</v>
      </c>
      <c r="B160" s="17"/>
      <c r="C160" s="17"/>
      <c r="D160" s="17"/>
      <c r="E160" s="17"/>
      <c r="F160" s="17"/>
      <c r="G160" s="17"/>
      <c r="H160" s="17"/>
      <c r="I160" s="17"/>
      <c r="J160" s="17"/>
      <c r="K160" s="18"/>
    </row>
    <row r="161" spans="1:11" ht="30" customHeight="1" x14ac:dyDescent="0.15">
      <c r="A161" s="85" t="s">
        <v>17</v>
      </c>
      <c r="B161" s="196" t="str">
        <f>CONCATENATE(基礎情報入力!D4,"　　",基礎情報入力!D5)</f>
        <v>　　</v>
      </c>
      <c r="C161" s="197"/>
      <c r="D161" s="197"/>
      <c r="E161" s="197"/>
      <c r="F161" s="197"/>
      <c r="G161" s="197"/>
      <c r="H161" s="197"/>
      <c r="I161" s="197"/>
      <c r="J161" s="197"/>
      <c r="K161" s="234"/>
    </row>
    <row r="162" spans="1:11" x14ac:dyDescent="0.15">
      <c r="A162" s="16"/>
      <c r="B162" s="17"/>
      <c r="C162" s="17"/>
      <c r="D162" s="17"/>
      <c r="E162" s="17"/>
      <c r="F162" s="17"/>
      <c r="G162" s="17"/>
      <c r="H162" s="17"/>
      <c r="I162" s="17"/>
      <c r="J162" s="17"/>
      <c r="K162" s="18"/>
    </row>
    <row r="163" spans="1:11" x14ac:dyDescent="0.15">
      <c r="A163" s="90" t="s">
        <v>213</v>
      </c>
      <c r="B163" s="17"/>
      <c r="C163" s="17"/>
      <c r="D163" s="17"/>
      <c r="E163" s="17"/>
      <c r="F163" s="17"/>
      <c r="G163" s="17"/>
      <c r="H163" s="17"/>
      <c r="I163" s="17"/>
      <c r="J163" s="17"/>
      <c r="K163" s="18"/>
    </row>
    <row r="164" spans="1:11" ht="30" customHeight="1" x14ac:dyDescent="0.15">
      <c r="A164" s="295"/>
      <c r="B164" s="296"/>
      <c r="C164" s="17" t="s">
        <v>20</v>
      </c>
      <c r="D164" s="17"/>
      <c r="E164" s="17"/>
      <c r="F164" s="17"/>
      <c r="G164" s="17"/>
      <c r="H164" s="17"/>
      <c r="I164" s="17"/>
      <c r="J164" s="17"/>
      <c r="K164" s="18"/>
    </row>
    <row r="165" spans="1:11" x14ac:dyDescent="0.15">
      <c r="A165" s="16"/>
      <c r="B165" s="17"/>
      <c r="C165" s="17"/>
      <c r="D165" s="17"/>
      <c r="E165" s="17"/>
      <c r="F165" s="17"/>
      <c r="G165" s="17"/>
      <c r="H165" s="17"/>
      <c r="I165" s="17"/>
      <c r="J165" s="17"/>
      <c r="K165" s="18"/>
    </row>
    <row r="166" spans="1:11" x14ac:dyDescent="0.15">
      <c r="A166" s="16" t="s">
        <v>18</v>
      </c>
      <c r="B166" s="17"/>
      <c r="C166" s="17"/>
      <c r="D166" s="17"/>
      <c r="E166" s="17"/>
      <c r="F166" s="17"/>
      <c r="G166" s="17"/>
      <c r="H166" s="17"/>
      <c r="I166" s="17"/>
      <c r="J166" s="17"/>
      <c r="K166" s="18"/>
    </row>
    <row r="167" spans="1:11" ht="30" customHeight="1" x14ac:dyDescent="0.15">
      <c r="A167" s="86" t="s">
        <v>19</v>
      </c>
      <c r="B167" s="297">
        <f>基礎情報入力!V70</f>
        <v>0</v>
      </c>
      <c r="C167" s="298"/>
      <c r="D167" s="298"/>
      <c r="E167" s="298"/>
      <c r="F167" s="298"/>
      <c r="G167" s="298"/>
      <c r="H167" s="298"/>
      <c r="I167" s="298"/>
      <c r="J167" s="298"/>
      <c r="K167" s="299"/>
    </row>
    <row r="168" spans="1:11" ht="24.95" customHeight="1" x14ac:dyDescent="0.15">
      <c r="A168" s="203" t="s">
        <v>34</v>
      </c>
      <c r="B168" s="297">
        <f>基礎情報入力!V71</f>
        <v>0</v>
      </c>
      <c r="C168" s="298"/>
      <c r="D168" s="298"/>
      <c r="E168" s="298"/>
      <c r="F168" s="298"/>
      <c r="G168" s="298"/>
      <c r="H168" s="298"/>
      <c r="I168" s="298"/>
      <c r="J168" s="298"/>
      <c r="K168" s="299"/>
    </row>
    <row r="169" spans="1:11" ht="39.950000000000003" customHeight="1" x14ac:dyDescent="0.15">
      <c r="A169" s="300"/>
      <c r="B169" s="301" t="str">
        <f>CONCATENATE(基礎情報入力!V72,基礎情報入力!V73,基礎情報入力!V74)</f>
        <v/>
      </c>
      <c r="C169" s="302"/>
      <c r="D169" s="302"/>
      <c r="E169" s="302"/>
      <c r="F169" s="302"/>
      <c r="G169" s="302"/>
      <c r="H169" s="302"/>
      <c r="I169" s="302"/>
      <c r="J169" s="302"/>
      <c r="K169" s="303"/>
    </row>
    <row r="170" spans="1:11" ht="30" customHeight="1" x14ac:dyDescent="0.15">
      <c r="A170" s="86" t="s">
        <v>21</v>
      </c>
      <c r="B170" s="311" t="str">
        <f>B169</f>
        <v/>
      </c>
      <c r="C170" s="312"/>
      <c r="D170" s="312"/>
      <c r="E170" s="312"/>
      <c r="F170" s="312"/>
      <c r="G170" s="312"/>
      <c r="H170" s="312"/>
      <c r="I170" s="312"/>
      <c r="J170" s="312"/>
      <c r="K170" s="313"/>
    </row>
    <row r="171" spans="1:11" x14ac:dyDescent="0.15">
      <c r="A171" s="16" t="s">
        <v>22</v>
      </c>
      <c r="B171" s="17"/>
      <c r="C171" s="17"/>
      <c r="D171" s="17"/>
      <c r="E171" s="17"/>
      <c r="F171" s="17"/>
      <c r="G171" s="17"/>
      <c r="H171" s="17"/>
      <c r="I171" s="17"/>
      <c r="J171" s="17"/>
      <c r="K171" s="18"/>
    </row>
    <row r="172" spans="1:11" x14ac:dyDescent="0.15">
      <c r="A172" s="16"/>
      <c r="B172" s="17"/>
      <c r="C172" s="17"/>
      <c r="D172" s="17"/>
      <c r="E172" s="17"/>
      <c r="F172" s="17"/>
      <c r="G172" s="17"/>
      <c r="H172" s="17"/>
      <c r="I172" s="17"/>
      <c r="J172" s="17"/>
      <c r="K172" s="18"/>
    </row>
    <row r="173" spans="1:11" ht="39.950000000000003" customHeight="1" x14ac:dyDescent="0.15">
      <c r="A173" s="86" t="s">
        <v>23</v>
      </c>
      <c r="B173" s="314"/>
      <c r="C173" s="315"/>
      <c r="D173" s="315"/>
      <c r="E173" s="315"/>
      <c r="F173" s="315"/>
      <c r="G173" s="315"/>
      <c r="H173" s="315"/>
      <c r="I173" s="315"/>
      <c r="J173" s="315"/>
      <c r="K173" s="316"/>
    </row>
    <row r="174" spans="1:11" ht="30" customHeight="1" x14ac:dyDescent="0.15">
      <c r="A174" s="8" t="s">
        <v>24</v>
      </c>
      <c r="B174" s="317" t="s">
        <v>37</v>
      </c>
      <c r="C174" s="318"/>
      <c r="D174" s="318"/>
      <c r="E174" s="318"/>
      <c r="F174" s="87" t="s">
        <v>40</v>
      </c>
      <c r="G174" s="88"/>
      <c r="H174" s="87" t="s">
        <v>38</v>
      </c>
      <c r="I174" s="88"/>
      <c r="J174" s="10" t="s">
        <v>39</v>
      </c>
      <c r="K174" s="11"/>
    </row>
    <row r="175" spans="1:11" ht="30" customHeight="1" x14ac:dyDescent="0.15">
      <c r="A175" s="8" t="s">
        <v>25</v>
      </c>
      <c r="B175" s="319">
        <f>基礎情報入力!V75</f>
        <v>0</v>
      </c>
      <c r="C175" s="320"/>
      <c r="D175" s="9" t="s">
        <v>26</v>
      </c>
      <c r="E175" s="9"/>
      <c r="F175" s="9"/>
      <c r="G175" s="9"/>
      <c r="H175" s="9"/>
      <c r="I175" s="9"/>
      <c r="J175" s="9"/>
      <c r="K175" s="6"/>
    </row>
    <row r="176" spans="1:11" ht="30" customHeight="1" x14ac:dyDescent="0.15">
      <c r="A176" s="85" t="s">
        <v>35</v>
      </c>
      <c r="B176" s="290" t="s">
        <v>44</v>
      </c>
      <c r="C176" s="321"/>
      <c r="D176" s="9" t="s">
        <v>27</v>
      </c>
      <c r="E176" s="9"/>
      <c r="F176" s="9"/>
      <c r="G176" s="9"/>
      <c r="H176" s="9"/>
      <c r="I176" s="9"/>
      <c r="J176" s="9"/>
      <c r="K176" s="6"/>
    </row>
    <row r="177" spans="1:12" x14ac:dyDescent="0.15">
      <c r="A177" s="16"/>
      <c r="B177" s="17"/>
      <c r="C177" s="17"/>
      <c r="D177" s="17"/>
      <c r="E177" s="17"/>
      <c r="F177" s="17"/>
      <c r="G177" s="17"/>
      <c r="H177" s="17"/>
      <c r="I177" s="17"/>
      <c r="J177" s="17"/>
      <c r="K177" s="18"/>
    </row>
    <row r="178" spans="1:12" x14ac:dyDescent="0.15">
      <c r="A178" s="16" t="s">
        <v>28</v>
      </c>
      <c r="B178" s="17"/>
      <c r="C178" s="17"/>
      <c r="D178" s="17"/>
      <c r="E178" s="17"/>
      <c r="F178" s="17"/>
      <c r="G178" s="17"/>
      <c r="H178" s="17"/>
      <c r="I178" s="17"/>
      <c r="J178" s="17"/>
      <c r="K178" s="18"/>
    </row>
    <row r="179" spans="1:12" ht="20.100000000000001" customHeight="1" x14ac:dyDescent="0.15">
      <c r="A179" s="235" t="s">
        <v>29</v>
      </c>
      <c r="B179" s="235"/>
      <c r="C179" s="235"/>
      <c r="D179" s="235"/>
      <c r="E179" s="235" t="s">
        <v>42</v>
      </c>
      <c r="F179" s="235"/>
      <c r="G179" s="235"/>
      <c r="H179" s="235"/>
      <c r="I179" s="235" t="s">
        <v>43</v>
      </c>
      <c r="J179" s="235"/>
      <c r="K179" s="235"/>
    </row>
    <row r="180" spans="1:12" ht="30" customHeight="1" x14ac:dyDescent="0.15">
      <c r="A180" s="310" t="s">
        <v>164</v>
      </c>
      <c r="B180" s="310"/>
      <c r="C180" s="310"/>
      <c r="D180" s="310"/>
      <c r="E180" s="306">
        <f>'様式3-4 ｲ（改修・要安全確認計画）'!D16</f>
        <v>0</v>
      </c>
      <c r="F180" s="307"/>
      <c r="G180" s="308"/>
      <c r="H180" s="12" t="s">
        <v>41</v>
      </c>
      <c r="I180" s="309"/>
      <c r="J180" s="309"/>
      <c r="K180" s="309"/>
    </row>
    <row r="181" spans="1:12" ht="30" customHeight="1" x14ac:dyDescent="0.15">
      <c r="A181" s="310" t="s">
        <v>165</v>
      </c>
      <c r="B181" s="310"/>
      <c r="C181" s="310"/>
      <c r="D181" s="310"/>
      <c r="E181" s="306">
        <f>'様式3-4 ｲ（改修・要安全確認計画）'!C16</f>
        <v>0</v>
      </c>
      <c r="F181" s="307"/>
      <c r="G181" s="308"/>
      <c r="H181" s="12" t="s">
        <v>41</v>
      </c>
      <c r="I181" s="309"/>
      <c r="J181" s="309"/>
      <c r="K181" s="309"/>
    </row>
    <row r="182" spans="1:12" ht="30" customHeight="1" x14ac:dyDescent="0.15">
      <c r="A182" s="310" t="s">
        <v>81</v>
      </c>
      <c r="B182" s="310"/>
      <c r="C182" s="310"/>
      <c r="D182" s="310"/>
      <c r="E182" s="306">
        <f>'様式3-4 ｲ（改修・要安全確認計画）'!F16</f>
        <v>0</v>
      </c>
      <c r="F182" s="307"/>
      <c r="G182" s="308"/>
      <c r="H182" s="12" t="s">
        <v>41</v>
      </c>
      <c r="I182" s="309"/>
      <c r="J182" s="309"/>
      <c r="K182" s="309"/>
    </row>
    <row r="183" spans="1:12" ht="30" customHeight="1" x14ac:dyDescent="0.15">
      <c r="A183" s="310" t="s">
        <v>32</v>
      </c>
      <c r="B183" s="310"/>
      <c r="C183" s="310"/>
      <c r="D183" s="310"/>
      <c r="E183" s="306">
        <f>'様式3-4 ｲ（改修・要安全確認計画）'!V16</f>
        <v>0</v>
      </c>
      <c r="F183" s="307"/>
      <c r="G183" s="308"/>
      <c r="H183" s="12" t="s">
        <v>41</v>
      </c>
      <c r="I183" s="309"/>
      <c r="J183" s="309"/>
      <c r="K183" s="309"/>
    </row>
    <row r="184" spans="1:12" x14ac:dyDescent="0.15">
      <c r="A184" s="16" t="s">
        <v>33</v>
      </c>
      <c r="B184" s="17"/>
      <c r="C184" s="17"/>
      <c r="D184" s="17"/>
      <c r="E184" s="17"/>
      <c r="F184" s="17"/>
      <c r="G184" s="17"/>
      <c r="H184" s="17"/>
      <c r="I184" s="17"/>
      <c r="J184" s="17"/>
      <c r="K184" s="18"/>
    </row>
    <row r="185" spans="1:12" x14ac:dyDescent="0.15">
      <c r="A185" s="16"/>
      <c r="B185" s="17"/>
      <c r="C185" s="17"/>
      <c r="D185" s="17"/>
      <c r="E185" s="17"/>
      <c r="F185" s="17"/>
      <c r="G185" s="17"/>
      <c r="H185" s="17"/>
      <c r="I185" s="17"/>
      <c r="J185" s="17"/>
      <c r="K185" s="18"/>
    </row>
    <row r="186" spans="1:12" s="125" customFormat="1" x14ac:dyDescent="0.15">
      <c r="A186" s="90" t="s">
        <v>345</v>
      </c>
      <c r="B186" s="91"/>
      <c r="C186" s="91"/>
      <c r="D186" s="91"/>
      <c r="E186" s="91"/>
      <c r="F186" s="91"/>
      <c r="G186" s="91"/>
      <c r="H186" s="91"/>
      <c r="I186" s="91"/>
      <c r="J186" s="91"/>
      <c r="K186" s="126"/>
    </row>
    <row r="187" spans="1:12" s="125" customFormat="1" ht="30" customHeight="1" x14ac:dyDescent="0.15">
      <c r="A187" s="166" t="s">
        <v>346</v>
      </c>
      <c r="B187" s="245" t="s">
        <v>369</v>
      </c>
      <c r="C187" s="246"/>
      <c r="D187" s="247"/>
      <c r="E187" s="17" t="s">
        <v>54</v>
      </c>
      <c r="F187" s="91"/>
      <c r="G187" s="91"/>
      <c r="H187" s="91"/>
      <c r="I187" s="91"/>
      <c r="J187" s="91"/>
      <c r="K187" s="126"/>
      <c r="L187" s="169"/>
    </row>
    <row r="188" spans="1:12" s="125" customFormat="1" ht="30" customHeight="1" x14ac:dyDescent="0.15">
      <c r="A188" s="166" t="s">
        <v>347</v>
      </c>
      <c r="B188" s="248" t="s">
        <v>370</v>
      </c>
      <c r="C188" s="249"/>
      <c r="D188" s="91" t="s">
        <v>54</v>
      </c>
      <c r="E188" s="17"/>
      <c r="F188" s="91"/>
      <c r="G188" s="91"/>
      <c r="H188" s="91"/>
      <c r="I188" s="91"/>
      <c r="J188" s="91"/>
      <c r="K188" s="126"/>
    </row>
    <row r="189" spans="1:12" x14ac:dyDescent="0.15">
      <c r="A189" s="20"/>
      <c r="B189" s="21"/>
      <c r="C189" s="21"/>
      <c r="D189" s="21"/>
      <c r="E189" s="21"/>
      <c r="F189" s="21"/>
      <c r="G189" s="21"/>
      <c r="H189" s="21"/>
      <c r="I189" s="21"/>
      <c r="J189" s="21"/>
      <c r="K189" s="22"/>
    </row>
    <row r="190" spans="1:12" x14ac:dyDescent="0.15">
      <c r="A190" s="9"/>
      <c r="B190" s="9"/>
      <c r="C190" s="9"/>
      <c r="D190" s="9"/>
      <c r="E190" s="9"/>
      <c r="F190" s="9"/>
      <c r="G190" s="9"/>
      <c r="H190" s="9"/>
      <c r="I190" s="9"/>
      <c r="J190" s="9"/>
      <c r="K190" s="9"/>
    </row>
    <row r="191" spans="1:12" x14ac:dyDescent="0.15">
      <c r="A191" s="13" t="s">
        <v>166</v>
      </c>
      <c r="B191" s="14"/>
      <c r="C191" s="14"/>
      <c r="D191" s="14"/>
      <c r="E191" s="14"/>
      <c r="F191" s="14"/>
      <c r="G191" s="14"/>
      <c r="H191" s="14"/>
      <c r="I191" s="14"/>
      <c r="J191" s="14"/>
      <c r="K191" s="15"/>
    </row>
    <row r="192" spans="1:12" x14ac:dyDescent="0.15">
      <c r="A192" s="16"/>
      <c r="B192" s="17"/>
      <c r="C192" s="17"/>
      <c r="D192" s="17"/>
      <c r="E192" s="17"/>
      <c r="F192" s="17"/>
      <c r="G192" s="17"/>
      <c r="H192" s="17"/>
      <c r="I192" s="17"/>
      <c r="J192" s="17"/>
      <c r="K192" s="18"/>
    </row>
    <row r="193" spans="1:11" x14ac:dyDescent="0.15">
      <c r="A193" s="16"/>
      <c r="B193" s="17"/>
      <c r="C193" s="17"/>
      <c r="D193" s="17"/>
      <c r="E193" s="17"/>
      <c r="F193" s="17"/>
      <c r="G193" s="17"/>
      <c r="H193" s="17"/>
      <c r="I193" s="17"/>
      <c r="J193" s="17"/>
      <c r="K193" s="18"/>
    </row>
    <row r="194" spans="1:11" x14ac:dyDescent="0.15">
      <c r="A194" s="16"/>
      <c r="B194" s="17"/>
      <c r="C194" s="17"/>
      <c r="D194" s="17"/>
      <c r="E194" s="17"/>
      <c r="F194" s="17"/>
      <c r="G194" s="17"/>
      <c r="H194" s="17"/>
      <c r="I194" s="17"/>
      <c r="J194" s="17"/>
      <c r="K194" s="18"/>
    </row>
    <row r="195" spans="1:11" ht="18.75" x14ac:dyDescent="0.15">
      <c r="A195" s="292" t="s">
        <v>16</v>
      </c>
      <c r="B195" s="293"/>
      <c r="C195" s="293"/>
      <c r="D195" s="293"/>
      <c r="E195" s="293"/>
      <c r="F195" s="293"/>
      <c r="G195" s="293"/>
      <c r="H195" s="293"/>
      <c r="I195" s="293"/>
      <c r="J195" s="293"/>
      <c r="K195" s="294"/>
    </row>
    <row r="196" spans="1:11" ht="18.75" x14ac:dyDescent="0.15">
      <c r="A196" s="19"/>
      <c r="B196" s="17"/>
      <c r="C196" s="17"/>
      <c r="D196" s="17"/>
      <c r="E196" s="17"/>
      <c r="F196" s="17"/>
      <c r="G196" s="17"/>
      <c r="H196" s="17"/>
      <c r="I196" s="17"/>
      <c r="J196" s="17"/>
      <c r="K196" s="18"/>
    </row>
    <row r="197" spans="1:11" x14ac:dyDescent="0.15">
      <c r="A197" s="16"/>
      <c r="B197" s="17"/>
      <c r="C197" s="17"/>
      <c r="D197" s="17"/>
      <c r="E197" s="17"/>
      <c r="F197" s="17"/>
      <c r="G197" s="17"/>
      <c r="H197" s="17"/>
      <c r="I197" s="17"/>
      <c r="J197" s="17"/>
      <c r="K197" s="18"/>
    </row>
    <row r="198" spans="1:11" x14ac:dyDescent="0.15">
      <c r="A198" s="16" t="s">
        <v>36</v>
      </c>
      <c r="B198" s="17"/>
      <c r="C198" s="17"/>
      <c r="D198" s="17"/>
      <c r="E198" s="17"/>
      <c r="F198" s="17"/>
      <c r="G198" s="17"/>
      <c r="H198" s="17"/>
      <c r="I198" s="17"/>
      <c r="J198" s="17"/>
      <c r="K198" s="18"/>
    </row>
    <row r="199" spans="1:11" ht="30" customHeight="1" x14ac:dyDescent="0.15">
      <c r="A199" s="85" t="s">
        <v>17</v>
      </c>
      <c r="B199" s="196" t="str">
        <f>CONCATENATE(基礎情報入力!D4,"　　",基礎情報入力!D5)</f>
        <v>　　</v>
      </c>
      <c r="C199" s="197"/>
      <c r="D199" s="197"/>
      <c r="E199" s="197"/>
      <c r="F199" s="197"/>
      <c r="G199" s="197"/>
      <c r="H199" s="197"/>
      <c r="I199" s="197"/>
      <c r="J199" s="197"/>
      <c r="K199" s="234"/>
    </row>
    <row r="200" spans="1:11" x14ac:dyDescent="0.15">
      <c r="A200" s="16"/>
      <c r="B200" s="17"/>
      <c r="C200" s="17"/>
      <c r="D200" s="17"/>
      <c r="E200" s="17"/>
      <c r="F200" s="17"/>
      <c r="G200" s="17"/>
      <c r="H200" s="17"/>
      <c r="I200" s="17"/>
      <c r="J200" s="17"/>
      <c r="K200" s="18"/>
    </row>
    <row r="201" spans="1:11" x14ac:dyDescent="0.15">
      <c r="A201" s="90" t="s">
        <v>213</v>
      </c>
      <c r="B201" s="17"/>
      <c r="C201" s="17"/>
      <c r="D201" s="17"/>
      <c r="E201" s="17"/>
      <c r="F201" s="17"/>
      <c r="G201" s="17"/>
      <c r="H201" s="17"/>
      <c r="I201" s="17"/>
      <c r="J201" s="17"/>
      <c r="K201" s="18"/>
    </row>
    <row r="202" spans="1:11" ht="30" customHeight="1" x14ac:dyDescent="0.15">
      <c r="A202" s="295"/>
      <c r="B202" s="296"/>
      <c r="C202" s="17" t="s">
        <v>20</v>
      </c>
      <c r="D202" s="17"/>
      <c r="E202" s="17"/>
      <c r="F202" s="17"/>
      <c r="G202" s="17"/>
      <c r="H202" s="17"/>
      <c r="I202" s="17"/>
      <c r="J202" s="17"/>
      <c r="K202" s="18"/>
    </row>
    <row r="203" spans="1:11" x14ac:dyDescent="0.15">
      <c r="A203" s="16"/>
      <c r="B203" s="17"/>
      <c r="C203" s="17"/>
      <c r="D203" s="17"/>
      <c r="E203" s="17"/>
      <c r="F203" s="17"/>
      <c r="G203" s="17"/>
      <c r="H203" s="17"/>
      <c r="I203" s="17"/>
      <c r="J203" s="17"/>
      <c r="K203" s="18"/>
    </row>
    <row r="204" spans="1:11" x14ac:dyDescent="0.15">
      <c r="A204" s="16" t="s">
        <v>18</v>
      </c>
      <c r="B204" s="17"/>
      <c r="C204" s="17"/>
      <c r="D204" s="17"/>
      <c r="E204" s="17"/>
      <c r="F204" s="17"/>
      <c r="G204" s="17"/>
      <c r="H204" s="17"/>
      <c r="I204" s="17"/>
      <c r="J204" s="17"/>
      <c r="K204" s="18"/>
    </row>
    <row r="205" spans="1:11" ht="30" customHeight="1" x14ac:dyDescent="0.15">
      <c r="A205" s="86" t="s">
        <v>19</v>
      </c>
      <c r="B205" s="297">
        <f>基礎情報入力!V85</f>
        <v>0</v>
      </c>
      <c r="C205" s="298"/>
      <c r="D205" s="298"/>
      <c r="E205" s="298"/>
      <c r="F205" s="298"/>
      <c r="G205" s="298"/>
      <c r="H205" s="298"/>
      <c r="I205" s="298"/>
      <c r="J205" s="298"/>
      <c r="K205" s="299"/>
    </row>
    <row r="206" spans="1:11" ht="24.95" customHeight="1" x14ac:dyDescent="0.15">
      <c r="A206" s="203" t="s">
        <v>34</v>
      </c>
      <c r="B206" s="297">
        <f>基礎情報入力!V86</f>
        <v>0</v>
      </c>
      <c r="C206" s="298"/>
      <c r="D206" s="298"/>
      <c r="E206" s="298"/>
      <c r="F206" s="298"/>
      <c r="G206" s="298"/>
      <c r="H206" s="298"/>
      <c r="I206" s="298"/>
      <c r="J206" s="298"/>
      <c r="K206" s="299"/>
    </row>
    <row r="207" spans="1:11" ht="39.950000000000003" customHeight="1" x14ac:dyDescent="0.15">
      <c r="A207" s="300"/>
      <c r="B207" s="301" t="str">
        <f>CONCATENATE(基礎情報入力!V87,基礎情報入力!V88,基礎情報入力!V89)</f>
        <v/>
      </c>
      <c r="C207" s="302"/>
      <c r="D207" s="302"/>
      <c r="E207" s="302"/>
      <c r="F207" s="302"/>
      <c r="G207" s="302"/>
      <c r="H207" s="302"/>
      <c r="I207" s="302"/>
      <c r="J207" s="302"/>
      <c r="K207" s="303"/>
    </row>
    <row r="208" spans="1:11" ht="30" customHeight="1" x14ac:dyDescent="0.15">
      <c r="A208" s="86" t="s">
        <v>21</v>
      </c>
      <c r="B208" s="311" t="str">
        <f>B207</f>
        <v/>
      </c>
      <c r="C208" s="312"/>
      <c r="D208" s="312"/>
      <c r="E208" s="312"/>
      <c r="F208" s="312"/>
      <c r="G208" s="312"/>
      <c r="H208" s="312"/>
      <c r="I208" s="312"/>
      <c r="J208" s="312"/>
      <c r="K208" s="313"/>
    </row>
    <row r="209" spans="1:11" x14ac:dyDescent="0.15">
      <c r="A209" s="16" t="s">
        <v>22</v>
      </c>
      <c r="B209" s="17"/>
      <c r="C209" s="17"/>
      <c r="D209" s="17"/>
      <c r="E209" s="17"/>
      <c r="F209" s="17"/>
      <c r="G209" s="17"/>
      <c r="H209" s="17"/>
      <c r="I209" s="17"/>
      <c r="J209" s="17"/>
      <c r="K209" s="18"/>
    </row>
    <row r="210" spans="1:11" x14ac:dyDescent="0.15">
      <c r="A210" s="16"/>
      <c r="B210" s="17"/>
      <c r="C210" s="17"/>
      <c r="D210" s="17"/>
      <c r="E210" s="17"/>
      <c r="F210" s="17"/>
      <c r="G210" s="17"/>
      <c r="H210" s="17"/>
      <c r="I210" s="17"/>
      <c r="J210" s="17"/>
      <c r="K210" s="18"/>
    </row>
    <row r="211" spans="1:11" ht="39.950000000000003" customHeight="1" x14ac:dyDescent="0.15">
      <c r="A211" s="86" t="s">
        <v>23</v>
      </c>
      <c r="B211" s="314"/>
      <c r="C211" s="315"/>
      <c r="D211" s="315"/>
      <c r="E211" s="315"/>
      <c r="F211" s="315"/>
      <c r="G211" s="315"/>
      <c r="H211" s="315"/>
      <c r="I211" s="315"/>
      <c r="J211" s="315"/>
      <c r="K211" s="316"/>
    </row>
    <row r="212" spans="1:11" ht="30" customHeight="1" x14ac:dyDescent="0.15">
      <c r="A212" s="8" t="s">
        <v>24</v>
      </c>
      <c r="B212" s="317" t="s">
        <v>37</v>
      </c>
      <c r="C212" s="318"/>
      <c r="D212" s="318"/>
      <c r="E212" s="318"/>
      <c r="F212" s="87" t="s">
        <v>40</v>
      </c>
      <c r="G212" s="88"/>
      <c r="H212" s="87" t="s">
        <v>38</v>
      </c>
      <c r="I212" s="88"/>
      <c r="J212" s="10" t="s">
        <v>39</v>
      </c>
      <c r="K212" s="11"/>
    </row>
    <row r="213" spans="1:11" ht="30" customHeight="1" x14ac:dyDescent="0.15">
      <c r="A213" s="8" t="s">
        <v>25</v>
      </c>
      <c r="B213" s="319">
        <f>基礎情報入力!V90</f>
        <v>0</v>
      </c>
      <c r="C213" s="320"/>
      <c r="D213" s="9" t="s">
        <v>26</v>
      </c>
      <c r="E213" s="9"/>
      <c r="F213" s="9"/>
      <c r="G213" s="9"/>
      <c r="H213" s="9"/>
      <c r="I213" s="9"/>
      <c r="J213" s="9"/>
      <c r="K213" s="6"/>
    </row>
    <row r="214" spans="1:11" ht="30" customHeight="1" x14ac:dyDescent="0.15">
      <c r="A214" s="85" t="s">
        <v>35</v>
      </c>
      <c r="B214" s="290" t="s">
        <v>44</v>
      </c>
      <c r="C214" s="321"/>
      <c r="D214" s="9" t="s">
        <v>27</v>
      </c>
      <c r="E214" s="9"/>
      <c r="F214" s="9"/>
      <c r="G214" s="9"/>
      <c r="H214" s="9"/>
      <c r="I214" s="9"/>
      <c r="J214" s="9"/>
      <c r="K214" s="6"/>
    </row>
    <row r="215" spans="1:11" x14ac:dyDescent="0.15">
      <c r="A215" s="16"/>
      <c r="B215" s="17"/>
      <c r="C215" s="17"/>
      <c r="D215" s="17"/>
      <c r="E215" s="17"/>
      <c r="F215" s="17"/>
      <c r="G215" s="17"/>
      <c r="H215" s="17"/>
      <c r="I215" s="17"/>
      <c r="J215" s="17"/>
      <c r="K215" s="18"/>
    </row>
    <row r="216" spans="1:11" x14ac:dyDescent="0.15">
      <c r="A216" s="16" t="s">
        <v>28</v>
      </c>
      <c r="B216" s="17"/>
      <c r="C216" s="17"/>
      <c r="D216" s="17"/>
      <c r="E216" s="17"/>
      <c r="F216" s="17"/>
      <c r="G216" s="17"/>
      <c r="H216" s="17"/>
      <c r="I216" s="17"/>
      <c r="J216" s="17"/>
      <c r="K216" s="18"/>
    </row>
    <row r="217" spans="1:11" ht="20.100000000000001" customHeight="1" x14ac:dyDescent="0.15">
      <c r="A217" s="235" t="s">
        <v>29</v>
      </c>
      <c r="B217" s="235"/>
      <c r="C217" s="235"/>
      <c r="D217" s="235"/>
      <c r="E217" s="235" t="s">
        <v>42</v>
      </c>
      <c r="F217" s="235"/>
      <c r="G217" s="235"/>
      <c r="H217" s="235"/>
      <c r="I217" s="235" t="s">
        <v>43</v>
      </c>
      <c r="J217" s="235"/>
      <c r="K217" s="235"/>
    </row>
    <row r="218" spans="1:11" ht="30" customHeight="1" x14ac:dyDescent="0.15">
      <c r="A218" s="310" t="s">
        <v>164</v>
      </c>
      <c r="B218" s="310"/>
      <c r="C218" s="310"/>
      <c r="D218" s="310"/>
      <c r="E218" s="306">
        <f>'様式3-4 ｲ（改修・要安全確認計画）'!D18</f>
        <v>0</v>
      </c>
      <c r="F218" s="307"/>
      <c r="G218" s="308"/>
      <c r="H218" s="12" t="s">
        <v>41</v>
      </c>
      <c r="I218" s="309"/>
      <c r="J218" s="309"/>
      <c r="K218" s="309"/>
    </row>
    <row r="219" spans="1:11" ht="30" customHeight="1" x14ac:dyDescent="0.15">
      <c r="A219" s="310" t="s">
        <v>165</v>
      </c>
      <c r="B219" s="310"/>
      <c r="C219" s="310"/>
      <c r="D219" s="310"/>
      <c r="E219" s="306">
        <f>'様式3-4 ｲ（改修・要安全確認計画）'!C18</f>
        <v>0</v>
      </c>
      <c r="F219" s="307"/>
      <c r="G219" s="308"/>
      <c r="H219" s="12" t="s">
        <v>41</v>
      </c>
      <c r="I219" s="309"/>
      <c r="J219" s="309"/>
      <c r="K219" s="309"/>
    </row>
    <row r="220" spans="1:11" ht="30" customHeight="1" x14ac:dyDescent="0.15">
      <c r="A220" s="310" t="s">
        <v>81</v>
      </c>
      <c r="B220" s="310"/>
      <c r="C220" s="310"/>
      <c r="D220" s="310"/>
      <c r="E220" s="306">
        <f>'様式3-4 ｲ（改修・要安全確認計画）'!F18</f>
        <v>0</v>
      </c>
      <c r="F220" s="307"/>
      <c r="G220" s="308"/>
      <c r="H220" s="12" t="s">
        <v>41</v>
      </c>
      <c r="I220" s="309"/>
      <c r="J220" s="309"/>
      <c r="K220" s="309"/>
    </row>
    <row r="221" spans="1:11" ht="30" customHeight="1" x14ac:dyDescent="0.15">
      <c r="A221" s="310" t="s">
        <v>32</v>
      </c>
      <c r="B221" s="310"/>
      <c r="C221" s="310"/>
      <c r="D221" s="310"/>
      <c r="E221" s="306">
        <f>'様式3-4 ｲ（改修・要安全確認計画）'!V18</f>
        <v>0</v>
      </c>
      <c r="F221" s="307"/>
      <c r="G221" s="308"/>
      <c r="H221" s="12" t="s">
        <v>41</v>
      </c>
      <c r="I221" s="309"/>
      <c r="J221" s="309"/>
      <c r="K221" s="309"/>
    </row>
    <row r="222" spans="1:11" x14ac:dyDescent="0.15">
      <c r="A222" s="16" t="s">
        <v>33</v>
      </c>
      <c r="B222" s="17"/>
      <c r="C222" s="17"/>
      <c r="D222" s="17"/>
      <c r="E222" s="17"/>
      <c r="F222" s="17"/>
      <c r="G222" s="17"/>
      <c r="H222" s="17"/>
      <c r="I222" s="17"/>
      <c r="J222" s="17"/>
      <c r="K222" s="18"/>
    </row>
    <row r="223" spans="1:11" x14ac:dyDescent="0.15">
      <c r="A223" s="16"/>
      <c r="B223" s="17"/>
      <c r="C223" s="17"/>
      <c r="D223" s="17"/>
      <c r="E223" s="17"/>
      <c r="F223" s="17"/>
      <c r="G223" s="17"/>
      <c r="H223" s="17"/>
      <c r="I223" s="17"/>
      <c r="J223" s="17"/>
      <c r="K223" s="18"/>
    </row>
    <row r="224" spans="1:11" s="125" customFormat="1" x14ac:dyDescent="0.15">
      <c r="A224" s="90" t="s">
        <v>345</v>
      </c>
      <c r="B224" s="91"/>
      <c r="C224" s="91"/>
      <c r="D224" s="91"/>
      <c r="E224" s="91"/>
      <c r="F224" s="91"/>
      <c r="G224" s="91"/>
      <c r="H224" s="91"/>
      <c r="I224" s="91"/>
      <c r="J224" s="91"/>
      <c r="K224" s="126"/>
    </row>
    <row r="225" spans="1:12" s="125" customFormat="1" ht="30" customHeight="1" x14ac:dyDescent="0.15">
      <c r="A225" s="166" t="s">
        <v>346</v>
      </c>
      <c r="B225" s="245" t="s">
        <v>369</v>
      </c>
      <c r="C225" s="246"/>
      <c r="D225" s="247"/>
      <c r="E225" s="17" t="s">
        <v>54</v>
      </c>
      <c r="F225" s="91"/>
      <c r="G225" s="91"/>
      <c r="H225" s="91"/>
      <c r="I225" s="91"/>
      <c r="J225" s="91"/>
      <c r="K225" s="126"/>
      <c r="L225" s="169"/>
    </row>
    <row r="226" spans="1:12" s="125" customFormat="1" ht="30" customHeight="1" x14ac:dyDescent="0.15">
      <c r="A226" s="166" t="s">
        <v>347</v>
      </c>
      <c r="B226" s="248" t="s">
        <v>370</v>
      </c>
      <c r="C226" s="249"/>
      <c r="D226" s="91" t="s">
        <v>54</v>
      </c>
      <c r="E226" s="17"/>
      <c r="F226" s="91"/>
      <c r="G226" s="91"/>
      <c r="H226" s="91"/>
      <c r="I226" s="91"/>
      <c r="J226" s="91"/>
      <c r="K226" s="126"/>
    </row>
    <row r="227" spans="1:12" x14ac:dyDescent="0.15">
      <c r="A227" s="20"/>
      <c r="B227" s="21"/>
      <c r="C227" s="21"/>
      <c r="D227" s="21"/>
      <c r="E227" s="21"/>
      <c r="F227" s="21"/>
      <c r="G227" s="21"/>
      <c r="H227" s="21"/>
      <c r="I227" s="21"/>
      <c r="J227" s="21"/>
      <c r="K227" s="22"/>
    </row>
    <row r="228" spans="1:12" x14ac:dyDescent="0.15">
      <c r="A228" s="9"/>
      <c r="B228" s="9"/>
      <c r="C228" s="9"/>
      <c r="D228" s="9"/>
      <c r="E228" s="9"/>
      <c r="F228" s="9"/>
      <c r="G228" s="9"/>
      <c r="H228" s="9"/>
      <c r="I228" s="9"/>
      <c r="J228" s="9"/>
      <c r="K228" s="9"/>
    </row>
    <row r="229" spans="1:12" x14ac:dyDescent="0.15">
      <c r="A229" s="13" t="s">
        <v>166</v>
      </c>
      <c r="B229" s="14"/>
      <c r="C229" s="14"/>
      <c r="D229" s="14"/>
      <c r="E229" s="14"/>
      <c r="F229" s="14"/>
      <c r="G229" s="14"/>
      <c r="H229" s="14"/>
      <c r="I229" s="14"/>
      <c r="J229" s="14"/>
      <c r="K229" s="15"/>
    </row>
    <row r="230" spans="1:12" x14ac:dyDescent="0.15">
      <c r="A230" s="16"/>
      <c r="B230" s="17"/>
      <c r="C230" s="17"/>
      <c r="D230" s="17"/>
      <c r="E230" s="17"/>
      <c r="F230" s="17"/>
      <c r="G230" s="17"/>
      <c r="H230" s="17"/>
      <c r="I230" s="17"/>
      <c r="J230" s="17"/>
      <c r="K230" s="18"/>
    </row>
    <row r="231" spans="1:12" x14ac:dyDescent="0.15">
      <c r="A231" s="16"/>
      <c r="B231" s="17"/>
      <c r="C231" s="17"/>
      <c r="D231" s="17"/>
      <c r="E231" s="17"/>
      <c r="F231" s="17"/>
      <c r="G231" s="17"/>
      <c r="H231" s="17"/>
      <c r="I231" s="17"/>
      <c r="J231" s="17"/>
      <c r="K231" s="18"/>
    </row>
    <row r="232" spans="1:12" x14ac:dyDescent="0.15">
      <c r="A232" s="16"/>
      <c r="B232" s="17"/>
      <c r="C232" s="17"/>
      <c r="D232" s="17"/>
      <c r="E232" s="17"/>
      <c r="F232" s="17"/>
      <c r="G232" s="17"/>
      <c r="H232" s="17"/>
      <c r="I232" s="17"/>
      <c r="J232" s="17"/>
      <c r="K232" s="18"/>
    </row>
    <row r="233" spans="1:12" ht="18.75" x14ac:dyDescent="0.15">
      <c r="A233" s="292" t="s">
        <v>16</v>
      </c>
      <c r="B233" s="293"/>
      <c r="C233" s="293"/>
      <c r="D233" s="293"/>
      <c r="E233" s="293"/>
      <c r="F233" s="293"/>
      <c r="G233" s="293"/>
      <c r="H233" s="293"/>
      <c r="I233" s="293"/>
      <c r="J233" s="293"/>
      <c r="K233" s="294"/>
    </row>
    <row r="234" spans="1:12" ht="18.75" x14ac:dyDescent="0.15">
      <c r="A234" s="19"/>
      <c r="B234" s="17"/>
      <c r="C234" s="17"/>
      <c r="D234" s="17"/>
      <c r="E234" s="17"/>
      <c r="F234" s="17"/>
      <c r="G234" s="17"/>
      <c r="H234" s="17"/>
      <c r="I234" s="17"/>
      <c r="J234" s="17"/>
      <c r="K234" s="18"/>
    </row>
    <row r="235" spans="1:12" x14ac:dyDescent="0.15">
      <c r="A235" s="16"/>
      <c r="B235" s="17"/>
      <c r="C235" s="17"/>
      <c r="D235" s="17"/>
      <c r="E235" s="17"/>
      <c r="F235" s="17"/>
      <c r="G235" s="17"/>
      <c r="H235" s="17"/>
      <c r="I235" s="17"/>
      <c r="J235" s="17"/>
      <c r="K235" s="18"/>
    </row>
    <row r="236" spans="1:12" x14ac:dyDescent="0.15">
      <c r="A236" s="16" t="s">
        <v>36</v>
      </c>
      <c r="B236" s="17"/>
      <c r="C236" s="17"/>
      <c r="D236" s="17"/>
      <c r="E236" s="17"/>
      <c r="F236" s="17"/>
      <c r="G236" s="17"/>
      <c r="H236" s="17"/>
      <c r="I236" s="17"/>
      <c r="J236" s="17"/>
      <c r="K236" s="18"/>
    </row>
    <row r="237" spans="1:12" ht="30" customHeight="1" x14ac:dyDescent="0.15">
      <c r="A237" s="85" t="s">
        <v>17</v>
      </c>
      <c r="B237" s="196" t="str">
        <f>CONCATENATE(基礎情報入力!D4,"　　",基礎情報入力!D5)</f>
        <v>　　</v>
      </c>
      <c r="C237" s="197"/>
      <c r="D237" s="197"/>
      <c r="E237" s="197"/>
      <c r="F237" s="197"/>
      <c r="G237" s="197"/>
      <c r="H237" s="197"/>
      <c r="I237" s="197"/>
      <c r="J237" s="197"/>
      <c r="K237" s="234"/>
    </row>
    <row r="238" spans="1:12" x14ac:dyDescent="0.15">
      <c r="A238" s="16"/>
      <c r="B238" s="17"/>
      <c r="C238" s="17"/>
      <c r="D238" s="17"/>
      <c r="E238" s="17"/>
      <c r="F238" s="17"/>
      <c r="G238" s="17"/>
      <c r="H238" s="17"/>
      <c r="I238" s="17"/>
      <c r="J238" s="17"/>
      <c r="K238" s="18"/>
    </row>
    <row r="239" spans="1:12" x14ac:dyDescent="0.15">
      <c r="A239" s="90" t="s">
        <v>213</v>
      </c>
      <c r="B239" s="91"/>
      <c r="C239" s="17"/>
      <c r="D239" s="17"/>
      <c r="E239" s="17"/>
      <c r="F239" s="17"/>
      <c r="G239" s="17"/>
      <c r="H239" s="17"/>
      <c r="I239" s="17"/>
      <c r="J239" s="17"/>
      <c r="K239" s="18"/>
    </row>
    <row r="240" spans="1:12" ht="30" customHeight="1" x14ac:dyDescent="0.15">
      <c r="A240" s="295"/>
      <c r="B240" s="296"/>
      <c r="C240" s="17" t="s">
        <v>20</v>
      </c>
      <c r="D240" s="17"/>
      <c r="E240" s="17"/>
      <c r="F240" s="17"/>
      <c r="G240" s="17"/>
      <c r="H240" s="17"/>
      <c r="I240" s="17"/>
      <c r="J240" s="17"/>
      <c r="K240" s="18"/>
    </row>
    <row r="241" spans="1:11" x14ac:dyDescent="0.15">
      <c r="A241" s="16"/>
      <c r="B241" s="17"/>
      <c r="C241" s="17"/>
      <c r="D241" s="17"/>
      <c r="E241" s="17"/>
      <c r="F241" s="17"/>
      <c r="G241" s="17"/>
      <c r="H241" s="17"/>
      <c r="I241" s="17"/>
      <c r="J241" s="17"/>
      <c r="K241" s="18"/>
    </row>
    <row r="242" spans="1:11" x14ac:dyDescent="0.15">
      <c r="A242" s="16" t="s">
        <v>18</v>
      </c>
      <c r="B242" s="17"/>
      <c r="C242" s="17"/>
      <c r="D242" s="17"/>
      <c r="E242" s="17"/>
      <c r="F242" s="17"/>
      <c r="G242" s="17"/>
      <c r="H242" s="17"/>
      <c r="I242" s="17"/>
      <c r="J242" s="17"/>
      <c r="K242" s="18"/>
    </row>
    <row r="243" spans="1:11" ht="30" customHeight="1" x14ac:dyDescent="0.15">
      <c r="A243" s="86" t="s">
        <v>19</v>
      </c>
      <c r="B243" s="297">
        <f>基礎情報入力!V100</f>
        <v>0</v>
      </c>
      <c r="C243" s="298"/>
      <c r="D243" s="298"/>
      <c r="E243" s="298"/>
      <c r="F243" s="298"/>
      <c r="G243" s="298"/>
      <c r="H243" s="298"/>
      <c r="I243" s="298"/>
      <c r="J243" s="298"/>
      <c r="K243" s="299"/>
    </row>
    <row r="244" spans="1:11" ht="24.95" customHeight="1" x14ac:dyDescent="0.15">
      <c r="A244" s="203" t="s">
        <v>34</v>
      </c>
      <c r="B244" s="297">
        <f>基礎情報入力!V101</f>
        <v>0</v>
      </c>
      <c r="C244" s="298"/>
      <c r="D244" s="298"/>
      <c r="E244" s="298"/>
      <c r="F244" s="298"/>
      <c r="G244" s="298"/>
      <c r="H244" s="298"/>
      <c r="I244" s="298"/>
      <c r="J244" s="298"/>
      <c r="K244" s="299"/>
    </row>
    <row r="245" spans="1:11" ht="39.950000000000003" customHeight="1" x14ac:dyDescent="0.15">
      <c r="A245" s="300"/>
      <c r="B245" s="301" t="str">
        <f>CONCATENATE(基礎情報入力!V102,基礎情報入力!V103,基礎情報入力!V104)</f>
        <v/>
      </c>
      <c r="C245" s="302"/>
      <c r="D245" s="302"/>
      <c r="E245" s="302"/>
      <c r="F245" s="302"/>
      <c r="G245" s="302"/>
      <c r="H245" s="302"/>
      <c r="I245" s="302"/>
      <c r="J245" s="302"/>
      <c r="K245" s="303"/>
    </row>
    <row r="246" spans="1:11" ht="30" customHeight="1" x14ac:dyDescent="0.15">
      <c r="A246" s="86" t="s">
        <v>21</v>
      </c>
      <c r="B246" s="311" t="str">
        <f>B245</f>
        <v/>
      </c>
      <c r="C246" s="312"/>
      <c r="D246" s="312"/>
      <c r="E246" s="312"/>
      <c r="F246" s="312"/>
      <c r="G246" s="312"/>
      <c r="H246" s="312"/>
      <c r="I246" s="312"/>
      <c r="J246" s="312"/>
      <c r="K246" s="313"/>
    </row>
    <row r="247" spans="1:11" x14ac:dyDescent="0.15">
      <c r="A247" s="16" t="s">
        <v>22</v>
      </c>
      <c r="B247" s="17"/>
      <c r="C247" s="17"/>
      <c r="D247" s="17"/>
      <c r="E247" s="17"/>
      <c r="F247" s="17"/>
      <c r="G247" s="17"/>
      <c r="H247" s="17"/>
      <c r="I247" s="17"/>
      <c r="J247" s="17"/>
      <c r="K247" s="18"/>
    </row>
    <row r="248" spans="1:11" x14ac:dyDescent="0.15">
      <c r="A248" s="16"/>
      <c r="B248" s="17"/>
      <c r="C248" s="17"/>
      <c r="D248" s="17"/>
      <c r="E248" s="17"/>
      <c r="F248" s="17"/>
      <c r="G248" s="17"/>
      <c r="H248" s="17"/>
      <c r="I248" s="17"/>
      <c r="J248" s="17"/>
      <c r="K248" s="18"/>
    </row>
    <row r="249" spans="1:11" ht="39.950000000000003" customHeight="1" x14ac:dyDescent="0.15">
      <c r="A249" s="86" t="s">
        <v>23</v>
      </c>
      <c r="B249" s="314"/>
      <c r="C249" s="315"/>
      <c r="D249" s="315"/>
      <c r="E249" s="315"/>
      <c r="F249" s="315"/>
      <c r="G249" s="315"/>
      <c r="H249" s="315"/>
      <c r="I249" s="315"/>
      <c r="J249" s="315"/>
      <c r="K249" s="316"/>
    </row>
    <row r="250" spans="1:11" ht="30" customHeight="1" x14ac:dyDescent="0.15">
      <c r="A250" s="8" t="s">
        <v>24</v>
      </c>
      <c r="B250" s="317" t="s">
        <v>37</v>
      </c>
      <c r="C250" s="318"/>
      <c r="D250" s="318"/>
      <c r="E250" s="318"/>
      <c r="F250" s="87" t="s">
        <v>40</v>
      </c>
      <c r="G250" s="88"/>
      <c r="H250" s="87" t="s">
        <v>38</v>
      </c>
      <c r="I250" s="88"/>
      <c r="J250" s="10" t="s">
        <v>39</v>
      </c>
      <c r="K250" s="11"/>
    </row>
    <row r="251" spans="1:11" ht="30" customHeight="1" x14ac:dyDescent="0.15">
      <c r="A251" s="8" t="s">
        <v>25</v>
      </c>
      <c r="B251" s="319">
        <f>基礎情報入力!V105</f>
        <v>0</v>
      </c>
      <c r="C251" s="320"/>
      <c r="D251" s="9" t="s">
        <v>26</v>
      </c>
      <c r="E251" s="9"/>
      <c r="F251" s="9"/>
      <c r="G251" s="9"/>
      <c r="H251" s="9"/>
      <c r="I251" s="9"/>
      <c r="J251" s="9"/>
      <c r="K251" s="6"/>
    </row>
    <row r="252" spans="1:11" ht="30" customHeight="1" x14ac:dyDescent="0.15">
      <c r="A252" s="85" t="s">
        <v>35</v>
      </c>
      <c r="B252" s="290" t="s">
        <v>44</v>
      </c>
      <c r="C252" s="321"/>
      <c r="D252" s="9" t="s">
        <v>27</v>
      </c>
      <c r="E252" s="9"/>
      <c r="F252" s="9"/>
      <c r="G252" s="9"/>
      <c r="H252" s="9"/>
      <c r="I252" s="9"/>
      <c r="J252" s="9"/>
      <c r="K252" s="6"/>
    </row>
    <row r="253" spans="1:11" x14ac:dyDescent="0.15">
      <c r="A253" s="16"/>
      <c r="B253" s="17"/>
      <c r="C253" s="17"/>
      <c r="D253" s="17"/>
      <c r="E253" s="17"/>
      <c r="F253" s="17"/>
      <c r="G253" s="17"/>
      <c r="H253" s="17"/>
      <c r="I253" s="17"/>
      <c r="J253" s="17"/>
      <c r="K253" s="18"/>
    </row>
    <row r="254" spans="1:11" x14ac:dyDescent="0.15">
      <c r="A254" s="16" t="s">
        <v>28</v>
      </c>
      <c r="B254" s="17"/>
      <c r="C254" s="17"/>
      <c r="D254" s="17"/>
      <c r="E254" s="17"/>
      <c r="F254" s="17"/>
      <c r="G254" s="17"/>
      <c r="H254" s="17"/>
      <c r="I254" s="17"/>
      <c r="J254" s="17"/>
      <c r="K254" s="18"/>
    </row>
    <row r="255" spans="1:11" ht="20.100000000000001" customHeight="1" x14ac:dyDescent="0.15">
      <c r="A255" s="235" t="s">
        <v>29</v>
      </c>
      <c r="B255" s="235"/>
      <c r="C255" s="235"/>
      <c r="D255" s="235"/>
      <c r="E255" s="235" t="s">
        <v>42</v>
      </c>
      <c r="F255" s="235"/>
      <c r="G255" s="235"/>
      <c r="H255" s="235"/>
      <c r="I255" s="235" t="s">
        <v>43</v>
      </c>
      <c r="J255" s="235"/>
      <c r="K255" s="235"/>
    </row>
    <row r="256" spans="1:11" ht="30" customHeight="1" x14ac:dyDescent="0.15">
      <c r="A256" s="310" t="s">
        <v>164</v>
      </c>
      <c r="B256" s="310"/>
      <c r="C256" s="310"/>
      <c r="D256" s="310"/>
      <c r="E256" s="306">
        <f>'様式3-4 ｲ（改修・要安全確認計画）'!D20</f>
        <v>0</v>
      </c>
      <c r="F256" s="307"/>
      <c r="G256" s="308"/>
      <c r="H256" s="12" t="s">
        <v>41</v>
      </c>
      <c r="I256" s="309"/>
      <c r="J256" s="309"/>
      <c r="K256" s="309"/>
    </row>
    <row r="257" spans="1:12" ht="30" customHeight="1" x14ac:dyDescent="0.15">
      <c r="A257" s="310" t="s">
        <v>165</v>
      </c>
      <c r="B257" s="310"/>
      <c r="C257" s="310"/>
      <c r="D257" s="310"/>
      <c r="E257" s="306">
        <f>'様式3-4 ｲ（改修・要安全確認計画）'!C20</f>
        <v>0</v>
      </c>
      <c r="F257" s="307"/>
      <c r="G257" s="308"/>
      <c r="H257" s="12" t="s">
        <v>41</v>
      </c>
      <c r="I257" s="309"/>
      <c r="J257" s="309"/>
      <c r="K257" s="309"/>
    </row>
    <row r="258" spans="1:12" ht="30" customHeight="1" x14ac:dyDescent="0.15">
      <c r="A258" s="310" t="s">
        <v>81</v>
      </c>
      <c r="B258" s="310"/>
      <c r="C258" s="310"/>
      <c r="D258" s="310"/>
      <c r="E258" s="306">
        <f>'様式3-4 ｲ（改修・要安全確認計画）'!F20</f>
        <v>0</v>
      </c>
      <c r="F258" s="307"/>
      <c r="G258" s="308"/>
      <c r="H258" s="12" t="s">
        <v>41</v>
      </c>
      <c r="I258" s="309"/>
      <c r="J258" s="309"/>
      <c r="K258" s="309"/>
    </row>
    <row r="259" spans="1:12" ht="30" customHeight="1" x14ac:dyDescent="0.15">
      <c r="A259" s="310" t="s">
        <v>32</v>
      </c>
      <c r="B259" s="310"/>
      <c r="C259" s="310"/>
      <c r="D259" s="310"/>
      <c r="E259" s="306">
        <f>'様式3-4 ｲ（改修・要安全確認計画）'!V20</f>
        <v>0</v>
      </c>
      <c r="F259" s="307"/>
      <c r="G259" s="308"/>
      <c r="H259" s="12" t="s">
        <v>41</v>
      </c>
      <c r="I259" s="309"/>
      <c r="J259" s="309"/>
      <c r="K259" s="309"/>
    </row>
    <row r="260" spans="1:12" x14ac:dyDescent="0.15">
      <c r="A260" s="16" t="s">
        <v>33</v>
      </c>
      <c r="B260" s="17"/>
      <c r="C260" s="17"/>
      <c r="D260" s="17"/>
      <c r="E260" s="17"/>
      <c r="F260" s="17"/>
      <c r="G260" s="17"/>
      <c r="H260" s="17"/>
      <c r="I260" s="17"/>
      <c r="J260" s="17"/>
      <c r="K260" s="18"/>
    </row>
    <row r="261" spans="1:12" x14ac:dyDescent="0.15">
      <c r="A261" s="16"/>
      <c r="B261" s="17"/>
      <c r="C261" s="17"/>
      <c r="D261" s="17"/>
      <c r="E261" s="17"/>
      <c r="F261" s="17"/>
      <c r="G261" s="17"/>
      <c r="H261" s="17"/>
      <c r="I261" s="17"/>
      <c r="J261" s="17"/>
      <c r="K261" s="18"/>
    </row>
    <row r="262" spans="1:12" s="125" customFormat="1" x14ac:dyDescent="0.15">
      <c r="A262" s="90" t="s">
        <v>345</v>
      </c>
      <c r="B262" s="91"/>
      <c r="C262" s="91"/>
      <c r="D262" s="91"/>
      <c r="E262" s="91"/>
      <c r="F262" s="91"/>
      <c r="G262" s="91"/>
      <c r="H262" s="91"/>
      <c r="I262" s="91"/>
      <c r="J262" s="91"/>
      <c r="K262" s="126"/>
    </row>
    <row r="263" spans="1:12" s="125" customFormat="1" ht="30" customHeight="1" x14ac:dyDescent="0.15">
      <c r="A263" s="166" t="s">
        <v>346</v>
      </c>
      <c r="B263" s="245" t="s">
        <v>369</v>
      </c>
      <c r="C263" s="246"/>
      <c r="D263" s="247"/>
      <c r="E263" s="17" t="s">
        <v>54</v>
      </c>
      <c r="F263" s="91"/>
      <c r="G263" s="91"/>
      <c r="H263" s="91"/>
      <c r="I263" s="91"/>
      <c r="J263" s="91"/>
      <c r="K263" s="126"/>
      <c r="L263" s="169"/>
    </row>
    <row r="264" spans="1:12" s="125" customFormat="1" ht="30" customHeight="1" x14ac:dyDescent="0.15">
      <c r="A264" s="166" t="s">
        <v>347</v>
      </c>
      <c r="B264" s="248" t="s">
        <v>370</v>
      </c>
      <c r="C264" s="249"/>
      <c r="D264" s="91" t="s">
        <v>54</v>
      </c>
      <c r="E264" s="17"/>
      <c r="F264" s="91"/>
      <c r="G264" s="91"/>
      <c r="H264" s="91"/>
      <c r="I264" s="91"/>
      <c r="J264" s="91"/>
      <c r="K264" s="126"/>
    </row>
    <row r="265" spans="1:12" x14ac:dyDescent="0.15">
      <c r="A265" s="20"/>
      <c r="B265" s="21"/>
      <c r="C265" s="21"/>
      <c r="D265" s="21"/>
      <c r="E265" s="21"/>
      <c r="F265" s="21"/>
      <c r="G265" s="21"/>
      <c r="H265" s="21"/>
      <c r="I265" s="21"/>
      <c r="J265" s="21"/>
      <c r="K265" s="22"/>
    </row>
    <row r="266" spans="1:12" x14ac:dyDescent="0.15">
      <c r="A266" s="9"/>
      <c r="B266" s="9"/>
      <c r="C266" s="9"/>
      <c r="D266" s="9"/>
      <c r="E266" s="9"/>
      <c r="F266" s="9"/>
      <c r="G266" s="9"/>
      <c r="H266" s="9"/>
      <c r="I266" s="9"/>
      <c r="J266" s="9"/>
      <c r="K266" s="9"/>
    </row>
    <row r="267" spans="1:12" x14ac:dyDescent="0.15">
      <c r="A267" s="13" t="s">
        <v>166</v>
      </c>
      <c r="B267" s="14"/>
      <c r="C267" s="14"/>
      <c r="D267" s="14"/>
      <c r="E267" s="14"/>
      <c r="F267" s="14"/>
      <c r="G267" s="14"/>
      <c r="H267" s="14"/>
      <c r="I267" s="14"/>
      <c r="J267" s="14"/>
      <c r="K267" s="15"/>
    </row>
    <row r="268" spans="1:12" x14ac:dyDescent="0.15">
      <c r="A268" s="16"/>
      <c r="B268" s="17"/>
      <c r="C268" s="17"/>
      <c r="D268" s="17"/>
      <c r="E268" s="17"/>
      <c r="F268" s="17"/>
      <c r="G268" s="17"/>
      <c r="H268" s="17"/>
      <c r="I268" s="17"/>
      <c r="J268" s="17"/>
      <c r="K268" s="18"/>
    </row>
    <row r="269" spans="1:12" x14ac:dyDescent="0.15">
      <c r="A269" s="16"/>
      <c r="B269" s="17"/>
      <c r="C269" s="17"/>
      <c r="D269" s="17"/>
      <c r="E269" s="17"/>
      <c r="F269" s="17"/>
      <c r="G269" s="17"/>
      <c r="H269" s="17"/>
      <c r="I269" s="17"/>
      <c r="J269" s="17"/>
      <c r="K269" s="18"/>
    </row>
    <row r="270" spans="1:12" x14ac:dyDescent="0.15">
      <c r="A270" s="16"/>
      <c r="B270" s="17"/>
      <c r="C270" s="17"/>
      <c r="D270" s="17"/>
      <c r="E270" s="17"/>
      <c r="F270" s="17"/>
      <c r="G270" s="17"/>
      <c r="H270" s="17"/>
      <c r="I270" s="17"/>
      <c r="J270" s="17"/>
      <c r="K270" s="18"/>
    </row>
    <row r="271" spans="1:12" ht="18.75" x14ac:dyDescent="0.15">
      <c r="A271" s="292" t="s">
        <v>16</v>
      </c>
      <c r="B271" s="293"/>
      <c r="C271" s="293"/>
      <c r="D271" s="293"/>
      <c r="E271" s="293"/>
      <c r="F271" s="293"/>
      <c r="G271" s="293"/>
      <c r="H271" s="293"/>
      <c r="I271" s="293"/>
      <c r="J271" s="293"/>
      <c r="K271" s="294"/>
    </row>
    <row r="272" spans="1:12" ht="18.75" x14ac:dyDescent="0.15">
      <c r="A272" s="19"/>
      <c r="B272" s="17"/>
      <c r="C272" s="17"/>
      <c r="D272" s="17"/>
      <c r="E272" s="17"/>
      <c r="F272" s="17"/>
      <c r="G272" s="17"/>
      <c r="H272" s="17"/>
      <c r="I272" s="17"/>
      <c r="J272" s="17"/>
      <c r="K272" s="18"/>
    </row>
    <row r="273" spans="1:11" x14ac:dyDescent="0.15">
      <c r="A273" s="16"/>
      <c r="B273" s="17"/>
      <c r="C273" s="17"/>
      <c r="D273" s="17"/>
      <c r="E273" s="17"/>
      <c r="F273" s="17"/>
      <c r="G273" s="17"/>
      <c r="H273" s="17"/>
      <c r="I273" s="17"/>
      <c r="J273" s="17"/>
      <c r="K273" s="18"/>
    </row>
    <row r="274" spans="1:11" x14ac:dyDescent="0.15">
      <c r="A274" s="16" t="s">
        <v>36</v>
      </c>
      <c r="B274" s="17"/>
      <c r="C274" s="17"/>
      <c r="D274" s="17"/>
      <c r="E274" s="17"/>
      <c r="F274" s="17"/>
      <c r="G274" s="17"/>
      <c r="H274" s="17"/>
      <c r="I274" s="17"/>
      <c r="J274" s="17"/>
      <c r="K274" s="18"/>
    </row>
    <row r="275" spans="1:11" ht="30" customHeight="1" x14ac:dyDescent="0.15">
      <c r="A275" s="85" t="s">
        <v>17</v>
      </c>
      <c r="B275" s="196" t="str">
        <f>CONCATENATE(基礎情報入力!D4,"　　",基礎情報入力!D5)</f>
        <v>　　</v>
      </c>
      <c r="C275" s="197"/>
      <c r="D275" s="197"/>
      <c r="E275" s="197"/>
      <c r="F275" s="197"/>
      <c r="G275" s="197"/>
      <c r="H275" s="197"/>
      <c r="I275" s="197"/>
      <c r="J275" s="197"/>
      <c r="K275" s="234"/>
    </row>
    <row r="276" spans="1:11" x14ac:dyDescent="0.15">
      <c r="A276" s="16"/>
      <c r="B276" s="17"/>
      <c r="C276" s="17"/>
      <c r="D276" s="17"/>
      <c r="E276" s="17"/>
      <c r="F276" s="17"/>
      <c r="G276" s="17"/>
      <c r="H276" s="17"/>
      <c r="I276" s="17"/>
      <c r="J276" s="17"/>
      <c r="K276" s="18"/>
    </row>
    <row r="277" spans="1:11" x14ac:dyDescent="0.15">
      <c r="A277" s="90" t="s">
        <v>213</v>
      </c>
      <c r="B277" s="17"/>
      <c r="C277" s="17"/>
      <c r="D277" s="17"/>
      <c r="E277" s="17"/>
      <c r="F277" s="17"/>
      <c r="G277" s="17"/>
      <c r="H277" s="17"/>
      <c r="I277" s="17"/>
      <c r="J277" s="17"/>
      <c r="K277" s="18"/>
    </row>
    <row r="278" spans="1:11" ht="30" customHeight="1" x14ac:dyDescent="0.15">
      <c r="A278" s="295"/>
      <c r="B278" s="296"/>
      <c r="C278" s="17" t="s">
        <v>20</v>
      </c>
      <c r="D278" s="17"/>
      <c r="E278" s="17"/>
      <c r="F278" s="17"/>
      <c r="G278" s="17"/>
      <c r="H278" s="17"/>
      <c r="I278" s="17"/>
      <c r="J278" s="17"/>
      <c r="K278" s="18"/>
    </row>
    <row r="279" spans="1:11" x14ac:dyDescent="0.15">
      <c r="A279" s="16"/>
      <c r="B279" s="17"/>
      <c r="C279" s="17"/>
      <c r="D279" s="17"/>
      <c r="E279" s="17"/>
      <c r="F279" s="17"/>
      <c r="G279" s="17"/>
      <c r="H279" s="17"/>
      <c r="I279" s="17"/>
      <c r="J279" s="17"/>
      <c r="K279" s="18"/>
    </row>
    <row r="280" spans="1:11" x14ac:dyDescent="0.15">
      <c r="A280" s="16" t="s">
        <v>18</v>
      </c>
      <c r="B280" s="17"/>
      <c r="C280" s="17"/>
      <c r="D280" s="17"/>
      <c r="E280" s="17"/>
      <c r="F280" s="17"/>
      <c r="G280" s="17"/>
      <c r="H280" s="17"/>
      <c r="I280" s="17"/>
      <c r="J280" s="17"/>
      <c r="K280" s="18"/>
    </row>
    <row r="281" spans="1:11" ht="30" customHeight="1" x14ac:dyDescent="0.15">
      <c r="A281" s="86" t="s">
        <v>19</v>
      </c>
      <c r="B281" s="297">
        <f>基礎情報入力!V115</f>
        <v>0</v>
      </c>
      <c r="C281" s="298"/>
      <c r="D281" s="298"/>
      <c r="E281" s="298"/>
      <c r="F281" s="298"/>
      <c r="G281" s="298"/>
      <c r="H281" s="298"/>
      <c r="I281" s="298"/>
      <c r="J281" s="298"/>
      <c r="K281" s="299"/>
    </row>
    <row r="282" spans="1:11" ht="24.95" customHeight="1" x14ac:dyDescent="0.15">
      <c r="A282" s="203" t="s">
        <v>34</v>
      </c>
      <c r="B282" s="297">
        <f>基礎情報入力!V116</f>
        <v>0</v>
      </c>
      <c r="C282" s="298"/>
      <c r="D282" s="298"/>
      <c r="E282" s="298"/>
      <c r="F282" s="298"/>
      <c r="G282" s="298"/>
      <c r="H282" s="298"/>
      <c r="I282" s="298"/>
      <c r="J282" s="298"/>
      <c r="K282" s="299"/>
    </row>
    <row r="283" spans="1:11" ht="39.950000000000003" customHeight="1" x14ac:dyDescent="0.15">
      <c r="A283" s="300"/>
      <c r="B283" s="301" t="str">
        <f>CONCATENATE(基礎情報入力!V117,基礎情報入力!V118,基礎情報入力!V119)</f>
        <v/>
      </c>
      <c r="C283" s="302"/>
      <c r="D283" s="302"/>
      <c r="E283" s="302"/>
      <c r="F283" s="302"/>
      <c r="G283" s="302"/>
      <c r="H283" s="302"/>
      <c r="I283" s="302"/>
      <c r="J283" s="302"/>
      <c r="K283" s="303"/>
    </row>
    <row r="284" spans="1:11" ht="30" customHeight="1" x14ac:dyDescent="0.15">
      <c r="A284" s="86" t="s">
        <v>21</v>
      </c>
      <c r="B284" s="311" t="str">
        <f>B283</f>
        <v/>
      </c>
      <c r="C284" s="312"/>
      <c r="D284" s="312"/>
      <c r="E284" s="312"/>
      <c r="F284" s="312"/>
      <c r="G284" s="312"/>
      <c r="H284" s="312"/>
      <c r="I284" s="312"/>
      <c r="J284" s="312"/>
      <c r="K284" s="313"/>
    </row>
    <row r="285" spans="1:11" x14ac:dyDescent="0.15">
      <c r="A285" s="16" t="s">
        <v>22</v>
      </c>
      <c r="B285" s="17"/>
      <c r="C285" s="17"/>
      <c r="D285" s="17"/>
      <c r="E285" s="17"/>
      <c r="F285" s="17"/>
      <c r="G285" s="17"/>
      <c r="H285" s="17"/>
      <c r="I285" s="17"/>
      <c r="J285" s="17"/>
      <c r="K285" s="18"/>
    </row>
    <row r="286" spans="1:11" x14ac:dyDescent="0.15">
      <c r="A286" s="16"/>
      <c r="B286" s="17"/>
      <c r="C286" s="17"/>
      <c r="D286" s="17"/>
      <c r="E286" s="17"/>
      <c r="F286" s="17"/>
      <c r="G286" s="17"/>
      <c r="H286" s="17"/>
      <c r="I286" s="17"/>
      <c r="J286" s="17"/>
      <c r="K286" s="18"/>
    </row>
    <row r="287" spans="1:11" ht="39.950000000000003" customHeight="1" x14ac:dyDescent="0.15">
      <c r="A287" s="86" t="s">
        <v>23</v>
      </c>
      <c r="B287" s="314"/>
      <c r="C287" s="315"/>
      <c r="D287" s="315"/>
      <c r="E287" s="315"/>
      <c r="F287" s="315"/>
      <c r="G287" s="315"/>
      <c r="H287" s="315"/>
      <c r="I287" s="315"/>
      <c r="J287" s="315"/>
      <c r="K287" s="316"/>
    </row>
    <row r="288" spans="1:11" ht="30" customHeight="1" x14ac:dyDescent="0.15">
      <c r="A288" s="8" t="s">
        <v>24</v>
      </c>
      <c r="B288" s="317" t="s">
        <v>37</v>
      </c>
      <c r="C288" s="318"/>
      <c r="D288" s="318"/>
      <c r="E288" s="318"/>
      <c r="F288" s="87" t="s">
        <v>40</v>
      </c>
      <c r="G288" s="88"/>
      <c r="H288" s="87" t="s">
        <v>38</v>
      </c>
      <c r="I288" s="88"/>
      <c r="J288" s="10" t="s">
        <v>39</v>
      </c>
      <c r="K288" s="11"/>
    </row>
    <row r="289" spans="1:12" ht="30" customHeight="1" x14ac:dyDescent="0.15">
      <c r="A289" s="8" t="s">
        <v>25</v>
      </c>
      <c r="B289" s="319">
        <f>基礎情報入力!V120</f>
        <v>0</v>
      </c>
      <c r="C289" s="320"/>
      <c r="D289" s="9" t="s">
        <v>26</v>
      </c>
      <c r="E289" s="9"/>
      <c r="F289" s="9"/>
      <c r="G289" s="9"/>
      <c r="H289" s="9"/>
      <c r="I289" s="9"/>
      <c r="J289" s="9"/>
      <c r="K289" s="6"/>
    </row>
    <row r="290" spans="1:12" ht="30" customHeight="1" x14ac:dyDescent="0.15">
      <c r="A290" s="85" t="s">
        <v>35</v>
      </c>
      <c r="B290" s="290" t="s">
        <v>44</v>
      </c>
      <c r="C290" s="321"/>
      <c r="D290" s="9" t="s">
        <v>27</v>
      </c>
      <c r="E290" s="9"/>
      <c r="F290" s="9"/>
      <c r="G290" s="9"/>
      <c r="H290" s="9"/>
      <c r="I290" s="9"/>
      <c r="J290" s="9"/>
      <c r="K290" s="6"/>
    </row>
    <row r="291" spans="1:12" x14ac:dyDescent="0.15">
      <c r="A291" s="16"/>
      <c r="B291" s="17"/>
      <c r="C291" s="17"/>
      <c r="D291" s="17"/>
      <c r="E291" s="17"/>
      <c r="F291" s="17"/>
      <c r="G291" s="17"/>
      <c r="H291" s="17"/>
      <c r="I291" s="17"/>
      <c r="J291" s="17"/>
      <c r="K291" s="18"/>
    </row>
    <row r="292" spans="1:12" x14ac:dyDescent="0.15">
      <c r="A292" s="16" t="s">
        <v>28</v>
      </c>
      <c r="B292" s="17"/>
      <c r="C292" s="17"/>
      <c r="D292" s="17"/>
      <c r="E292" s="17"/>
      <c r="F292" s="17"/>
      <c r="G292" s="17"/>
      <c r="H292" s="17"/>
      <c r="I292" s="17"/>
      <c r="J292" s="17"/>
      <c r="K292" s="18"/>
    </row>
    <row r="293" spans="1:12" ht="20.100000000000001" customHeight="1" x14ac:dyDescent="0.15">
      <c r="A293" s="235" t="s">
        <v>29</v>
      </c>
      <c r="B293" s="235"/>
      <c r="C293" s="235"/>
      <c r="D293" s="235"/>
      <c r="E293" s="235" t="s">
        <v>42</v>
      </c>
      <c r="F293" s="235"/>
      <c r="G293" s="235"/>
      <c r="H293" s="235"/>
      <c r="I293" s="235" t="s">
        <v>43</v>
      </c>
      <c r="J293" s="235"/>
      <c r="K293" s="235"/>
    </row>
    <row r="294" spans="1:12" ht="30" customHeight="1" x14ac:dyDescent="0.15">
      <c r="A294" s="310" t="s">
        <v>164</v>
      </c>
      <c r="B294" s="310"/>
      <c r="C294" s="310"/>
      <c r="D294" s="310"/>
      <c r="E294" s="306">
        <f>'様式3-4 ｲ（改修・要安全確認計画）'!D22</f>
        <v>0</v>
      </c>
      <c r="F294" s="307"/>
      <c r="G294" s="308"/>
      <c r="H294" s="12" t="s">
        <v>41</v>
      </c>
      <c r="I294" s="309"/>
      <c r="J294" s="309"/>
      <c r="K294" s="309"/>
    </row>
    <row r="295" spans="1:12" ht="30" customHeight="1" x14ac:dyDescent="0.15">
      <c r="A295" s="310" t="s">
        <v>165</v>
      </c>
      <c r="B295" s="310"/>
      <c r="C295" s="310"/>
      <c r="D295" s="310"/>
      <c r="E295" s="306">
        <f>'様式3-4 ｲ（改修・要安全確認計画）'!C22</f>
        <v>0</v>
      </c>
      <c r="F295" s="307"/>
      <c r="G295" s="308"/>
      <c r="H295" s="12" t="s">
        <v>41</v>
      </c>
      <c r="I295" s="309"/>
      <c r="J295" s="309"/>
      <c r="K295" s="309"/>
    </row>
    <row r="296" spans="1:12" ht="30" customHeight="1" x14ac:dyDescent="0.15">
      <c r="A296" s="310" t="s">
        <v>81</v>
      </c>
      <c r="B296" s="310"/>
      <c r="C296" s="310"/>
      <c r="D296" s="310"/>
      <c r="E296" s="306">
        <f>'様式3-4 ｲ（改修・要安全確認計画）'!F22</f>
        <v>0</v>
      </c>
      <c r="F296" s="307"/>
      <c r="G296" s="308"/>
      <c r="H296" s="12" t="s">
        <v>41</v>
      </c>
      <c r="I296" s="309"/>
      <c r="J296" s="309"/>
      <c r="K296" s="309"/>
    </row>
    <row r="297" spans="1:12" ht="30" customHeight="1" x14ac:dyDescent="0.15">
      <c r="A297" s="310" t="s">
        <v>32</v>
      </c>
      <c r="B297" s="310"/>
      <c r="C297" s="310"/>
      <c r="D297" s="310"/>
      <c r="E297" s="306">
        <f>'様式3-4 ｲ（改修・要安全確認計画）'!V22</f>
        <v>0</v>
      </c>
      <c r="F297" s="307"/>
      <c r="G297" s="308"/>
      <c r="H297" s="12" t="s">
        <v>41</v>
      </c>
      <c r="I297" s="309"/>
      <c r="J297" s="309"/>
      <c r="K297" s="309"/>
    </row>
    <row r="298" spans="1:12" x14ac:dyDescent="0.15">
      <c r="A298" s="16" t="s">
        <v>33</v>
      </c>
      <c r="B298" s="17"/>
      <c r="C298" s="17"/>
      <c r="D298" s="17"/>
      <c r="E298" s="17"/>
      <c r="F298" s="17"/>
      <c r="G298" s="17"/>
      <c r="H298" s="17"/>
      <c r="I298" s="17"/>
      <c r="J298" s="17"/>
      <c r="K298" s="18"/>
    </row>
    <row r="299" spans="1:12" x14ac:dyDescent="0.15">
      <c r="A299" s="16"/>
      <c r="B299" s="17"/>
      <c r="C299" s="17"/>
      <c r="D299" s="17"/>
      <c r="E299" s="17"/>
      <c r="F299" s="17"/>
      <c r="G299" s="17"/>
      <c r="H299" s="17"/>
      <c r="I299" s="17"/>
      <c r="J299" s="17"/>
      <c r="K299" s="18"/>
    </row>
    <row r="300" spans="1:12" s="125" customFormat="1" x14ac:dyDescent="0.15">
      <c r="A300" s="90" t="s">
        <v>345</v>
      </c>
      <c r="B300" s="91"/>
      <c r="C300" s="91"/>
      <c r="D300" s="91"/>
      <c r="E300" s="91"/>
      <c r="F300" s="91"/>
      <c r="G300" s="91"/>
      <c r="H300" s="91"/>
      <c r="I300" s="91"/>
      <c r="J300" s="91"/>
      <c r="K300" s="126"/>
    </row>
    <row r="301" spans="1:12" s="125" customFormat="1" ht="30" customHeight="1" x14ac:dyDescent="0.15">
      <c r="A301" s="166" t="s">
        <v>346</v>
      </c>
      <c r="B301" s="287" t="s">
        <v>348</v>
      </c>
      <c r="C301" s="288"/>
      <c r="D301" s="289"/>
      <c r="E301" s="17" t="s">
        <v>54</v>
      </c>
      <c r="F301" s="91"/>
      <c r="G301" s="91"/>
      <c r="H301" s="91"/>
      <c r="I301" s="91"/>
      <c r="J301" s="91"/>
      <c r="K301" s="126"/>
      <c r="L301" s="169"/>
    </row>
    <row r="302" spans="1:12" s="125" customFormat="1" ht="30" customHeight="1" x14ac:dyDescent="0.15">
      <c r="A302" s="166" t="s">
        <v>347</v>
      </c>
      <c r="B302" s="290" t="s">
        <v>89</v>
      </c>
      <c r="C302" s="291"/>
      <c r="D302" s="17" t="s">
        <v>54</v>
      </c>
      <c r="E302" s="17"/>
      <c r="F302" s="91"/>
      <c r="G302" s="91"/>
      <c r="H302" s="91"/>
      <c r="I302" s="91"/>
      <c r="J302" s="91"/>
      <c r="K302" s="126"/>
    </row>
    <row r="303" spans="1:12" x14ac:dyDescent="0.15">
      <c r="A303" s="20"/>
      <c r="B303" s="21"/>
      <c r="C303" s="21"/>
      <c r="D303" s="21"/>
      <c r="E303" s="21"/>
      <c r="F303" s="21"/>
      <c r="G303" s="21"/>
      <c r="H303" s="21"/>
      <c r="I303" s="21"/>
      <c r="J303" s="21"/>
      <c r="K303" s="22"/>
    </row>
    <row r="304" spans="1:12" x14ac:dyDescent="0.15">
      <c r="A304" s="9"/>
      <c r="B304" s="9"/>
      <c r="C304" s="9"/>
      <c r="D304" s="9"/>
      <c r="E304" s="9"/>
      <c r="F304" s="9"/>
      <c r="G304" s="9"/>
      <c r="H304" s="9"/>
      <c r="I304" s="9"/>
      <c r="J304" s="9"/>
      <c r="K304" s="9"/>
    </row>
    <row r="305" spans="1:11" x14ac:dyDescent="0.15">
      <c r="A305" s="13" t="s">
        <v>166</v>
      </c>
      <c r="B305" s="14"/>
      <c r="C305" s="14"/>
      <c r="D305" s="14"/>
      <c r="E305" s="14"/>
      <c r="F305" s="14"/>
      <c r="G305" s="14"/>
      <c r="H305" s="14"/>
      <c r="I305" s="14"/>
      <c r="J305" s="14"/>
      <c r="K305" s="15"/>
    </row>
    <row r="306" spans="1:11" x14ac:dyDescent="0.15">
      <c r="A306" s="16"/>
      <c r="B306" s="17"/>
      <c r="C306" s="17"/>
      <c r="D306" s="17"/>
      <c r="E306" s="17"/>
      <c r="F306" s="17"/>
      <c r="G306" s="17"/>
      <c r="H306" s="17"/>
      <c r="I306" s="17"/>
      <c r="J306" s="17"/>
      <c r="K306" s="18"/>
    </row>
    <row r="307" spans="1:11" x14ac:dyDescent="0.15">
      <c r="A307" s="16"/>
      <c r="B307" s="17"/>
      <c r="C307" s="17"/>
      <c r="D307" s="17"/>
      <c r="E307" s="17"/>
      <c r="F307" s="17"/>
      <c r="G307" s="17"/>
      <c r="H307" s="17"/>
      <c r="I307" s="17"/>
      <c r="J307" s="17"/>
      <c r="K307" s="18"/>
    </row>
    <row r="308" spans="1:11" x14ac:dyDescent="0.15">
      <c r="A308" s="16"/>
      <c r="B308" s="17"/>
      <c r="C308" s="17"/>
      <c r="D308" s="17"/>
      <c r="E308" s="17"/>
      <c r="F308" s="17"/>
      <c r="G308" s="17"/>
      <c r="H308" s="17"/>
      <c r="I308" s="17"/>
      <c r="J308" s="17"/>
      <c r="K308" s="18"/>
    </row>
    <row r="309" spans="1:11" ht="18.75" x14ac:dyDescent="0.15">
      <c r="A309" s="292" t="s">
        <v>16</v>
      </c>
      <c r="B309" s="293"/>
      <c r="C309" s="293"/>
      <c r="D309" s="293"/>
      <c r="E309" s="293"/>
      <c r="F309" s="293"/>
      <c r="G309" s="293"/>
      <c r="H309" s="293"/>
      <c r="I309" s="293"/>
      <c r="J309" s="293"/>
      <c r="K309" s="294"/>
    </row>
    <row r="310" spans="1:11" ht="18.75" x14ac:dyDescent="0.15">
      <c r="A310" s="19"/>
      <c r="B310" s="17"/>
      <c r="C310" s="17"/>
      <c r="D310" s="17"/>
      <c r="E310" s="17"/>
      <c r="F310" s="17"/>
      <c r="G310" s="17"/>
      <c r="H310" s="17"/>
      <c r="I310" s="17"/>
      <c r="J310" s="17"/>
      <c r="K310" s="18"/>
    </row>
    <row r="311" spans="1:11" x14ac:dyDescent="0.15">
      <c r="A311" s="16"/>
      <c r="B311" s="17"/>
      <c r="C311" s="17"/>
      <c r="D311" s="17"/>
      <c r="E311" s="17"/>
      <c r="F311" s="17"/>
      <c r="G311" s="17"/>
      <c r="H311" s="17"/>
      <c r="I311" s="17"/>
      <c r="J311" s="17"/>
      <c r="K311" s="18"/>
    </row>
    <row r="312" spans="1:11" x14ac:dyDescent="0.15">
      <c r="A312" s="16" t="s">
        <v>36</v>
      </c>
      <c r="B312" s="17"/>
      <c r="C312" s="17"/>
      <c r="D312" s="17"/>
      <c r="E312" s="17"/>
      <c r="F312" s="17"/>
      <c r="G312" s="17"/>
      <c r="H312" s="17"/>
      <c r="I312" s="17"/>
      <c r="J312" s="17"/>
      <c r="K312" s="18"/>
    </row>
    <row r="313" spans="1:11" ht="30" customHeight="1" x14ac:dyDescent="0.15">
      <c r="A313" s="85" t="s">
        <v>17</v>
      </c>
      <c r="B313" s="196" t="str">
        <f>CONCATENATE(基礎情報入力!D4,"　　",基礎情報入力!D5)</f>
        <v>　　</v>
      </c>
      <c r="C313" s="197"/>
      <c r="D313" s="197"/>
      <c r="E313" s="197"/>
      <c r="F313" s="197"/>
      <c r="G313" s="197"/>
      <c r="H313" s="197"/>
      <c r="I313" s="197"/>
      <c r="J313" s="197"/>
      <c r="K313" s="234"/>
    </row>
    <row r="314" spans="1:11" x14ac:dyDescent="0.15">
      <c r="A314" s="16"/>
      <c r="B314" s="17"/>
      <c r="C314" s="17"/>
      <c r="D314" s="17"/>
      <c r="E314" s="17"/>
      <c r="F314" s="17"/>
      <c r="G314" s="17"/>
      <c r="H314" s="17"/>
      <c r="I314" s="17"/>
      <c r="J314" s="17"/>
      <c r="K314" s="18"/>
    </row>
    <row r="315" spans="1:11" x14ac:dyDescent="0.15">
      <c r="A315" s="90" t="s">
        <v>213</v>
      </c>
      <c r="B315" s="17"/>
      <c r="C315" s="17"/>
      <c r="D315" s="17"/>
      <c r="E315" s="17"/>
      <c r="F315" s="17"/>
      <c r="G315" s="17"/>
      <c r="H315" s="17"/>
      <c r="I315" s="17"/>
      <c r="J315" s="17"/>
      <c r="K315" s="18"/>
    </row>
    <row r="316" spans="1:11" ht="30" customHeight="1" x14ac:dyDescent="0.15">
      <c r="A316" s="295"/>
      <c r="B316" s="296"/>
      <c r="C316" s="17" t="s">
        <v>20</v>
      </c>
      <c r="D316" s="17"/>
      <c r="E316" s="17"/>
      <c r="F316" s="17"/>
      <c r="G316" s="17"/>
      <c r="H316" s="17"/>
      <c r="I316" s="17"/>
      <c r="J316" s="17"/>
      <c r="K316" s="18"/>
    </row>
    <row r="317" spans="1:11" x14ac:dyDescent="0.15">
      <c r="A317" s="16"/>
      <c r="B317" s="17"/>
      <c r="C317" s="17"/>
      <c r="D317" s="17"/>
      <c r="E317" s="17"/>
      <c r="F317" s="17"/>
      <c r="G317" s="17"/>
      <c r="H317" s="17"/>
      <c r="I317" s="17"/>
      <c r="J317" s="17"/>
      <c r="K317" s="18"/>
    </row>
    <row r="318" spans="1:11" x14ac:dyDescent="0.15">
      <c r="A318" s="16" t="s">
        <v>18</v>
      </c>
      <c r="B318" s="17"/>
      <c r="C318" s="17"/>
      <c r="D318" s="17"/>
      <c r="E318" s="17"/>
      <c r="F318" s="17"/>
      <c r="G318" s="17"/>
      <c r="H318" s="17"/>
      <c r="I318" s="17"/>
      <c r="J318" s="17"/>
      <c r="K318" s="18"/>
    </row>
    <row r="319" spans="1:11" ht="30" customHeight="1" x14ac:dyDescent="0.15">
      <c r="A319" s="86" t="s">
        <v>19</v>
      </c>
      <c r="B319" s="297">
        <f>基礎情報入力!V130</f>
        <v>0</v>
      </c>
      <c r="C319" s="298"/>
      <c r="D319" s="298"/>
      <c r="E319" s="298"/>
      <c r="F319" s="298"/>
      <c r="G319" s="298"/>
      <c r="H319" s="298"/>
      <c r="I319" s="298"/>
      <c r="J319" s="298"/>
      <c r="K319" s="299"/>
    </row>
    <row r="320" spans="1:11" ht="24.95" customHeight="1" x14ac:dyDescent="0.15">
      <c r="A320" s="203" t="s">
        <v>34</v>
      </c>
      <c r="B320" s="297">
        <f>基礎情報入力!V131</f>
        <v>0</v>
      </c>
      <c r="C320" s="298"/>
      <c r="D320" s="298"/>
      <c r="E320" s="298"/>
      <c r="F320" s="298"/>
      <c r="G320" s="298"/>
      <c r="H320" s="298"/>
      <c r="I320" s="298"/>
      <c r="J320" s="298"/>
      <c r="K320" s="299"/>
    </row>
    <row r="321" spans="1:11" ht="39.950000000000003" customHeight="1" x14ac:dyDescent="0.15">
      <c r="A321" s="300"/>
      <c r="B321" s="301" t="str">
        <f>CONCATENATE(基礎情報入力!V132,基礎情報入力!V133,基礎情報入力!V134)</f>
        <v/>
      </c>
      <c r="C321" s="302"/>
      <c r="D321" s="302"/>
      <c r="E321" s="302"/>
      <c r="F321" s="302"/>
      <c r="G321" s="302"/>
      <c r="H321" s="302"/>
      <c r="I321" s="302"/>
      <c r="J321" s="302"/>
      <c r="K321" s="303"/>
    </row>
    <row r="322" spans="1:11" ht="30" customHeight="1" x14ac:dyDescent="0.15">
      <c r="A322" s="86" t="s">
        <v>21</v>
      </c>
      <c r="B322" s="311" t="str">
        <f>B321</f>
        <v/>
      </c>
      <c r="C322" s="312"/>
      <c r="D322" s="312"/>
      <c r="E322" s="312"/>
      <c r="F322" s="312"/>
      <c r="G322" s="312"/>
      <c r="H322" s="312"/>
      <c r="I322" s="312"/>
      <c r="J322" s="312"/>
      <c r="K322" s="313"/>
    </row>
    <row r="323" spans="1:11" x14ac:dyDescent="0.15">
      <c r="A323" s="16" t="s">
        <v>22</v>
      </c>
      <c r="B323" s="17"/>
      <c r="C323" s="17"/>
      <c r="D323" s="17"/>
      <c r="E323" s="17"/>
      <c r="F323" s="17"/>
      <c r="G323" s="17"/>
      <c r="H323" s="17"/>
      <c r="I323" s="17"/>
      <c r="J323" s="17"/>
      <c r="K323" s="18"/>
    </row>
    <row r="324" spans="1:11" x14ac:dyDescent="0.15">
      <c r="A324" s="16"/>
      <c r="B324" s="17"/>
      <c r="C324" s="17"/>
      <c r="D324" s="17"/>
      <c r="E324" s="17"/>
      <c r="F324" s="17"/>
      <c r="G324" s="17"/>
      <c r="H324" s="17"/>
      <c r="I324" s="17"/>
      <c r="J324" s="17"/>
      <c r="K324" s="18"/>
    </row>
    <row r="325" spans="1:11" ht="39.950000000000003" customHeight="1" x14ac:dyDescent="0.15">
      <c r="A325" s="86" t="s">
        <v>23</v>
      </c>
      <c r="B325" s="314"/>
      <c r="C325" s="315"/>
      <c r="D325" s="315"/>
      <c r="E325" s="315"/>
      <c r="F325" s="315"/>
      <c r="G325" s="315"/>
      <c r="H325" s="315"/>
      <c r="I325" s="315"/>
      <c r="J325" s="315"/>
      <c r="K325" s="316"/>
    </row>
    <row r="326" spans="1:11" ht="30" customHeight="1" x14ac:dyDescent="0.15">
      <c r="A326" s="8" t="s">
        <v>24</v>
      </c>
      <c r="B326" s="317" t="s">
        <v>37</v>
      </c>
      <c r="C326" s="318"/>
      <c r="D326" s="318"/>
      <c r="E326" s="318"/>
      <c r="F326" s="87" t="s">
        <v>40</v>
      </c>
      <c r="G326" s="88"/>
      <c r="H326" s="87" t="s">
        <v>38</v>
      </c>
      <c r="I326" s="88"/>
      <c r="J326" s="10" t="s">
        <v>39</v>
      </c>
      <c r="K326" s="11"/>
    </row>
    <row r="327" spans="1:11" ht="30" customHeight="1" x14ac:dyDescent="0.15">
      <c r="A327" s="8" t="s">
        <v>25</v>
      </c>
      <c r="B327" s="319">
        <f>基礎情報入力!V135</f>
        <v>0</v>
      </c>
      <c r="C327" s="320"/>
      <c r="D327" s="9" t="s">
        <v>26</v>
      </c>
      <c r="E327" s="9"/>
      <c r="F327" s="9"/>
      <c r="G327" s="9"/>
      <c r="H327" s="9"/>
      <c r="I327" s="9"/>
      <c r="J327" s="9"/>
      <c r="K327" s="6"/>
    </row>
    <row r="328" spans="1:11" ht="30" customHeight="1" x14ac:dyDescent="0.15">
      <c r="A328" s="85" t="s">
        <v>35</v>
      </c>
      <c r="B328" s="290" t="s">
        <v>44</v>
      </c>
      <c r="C328" s="321"/>
      <c r="D328" s="9" t="s">
        <v>27</v>
      </c>
      <c r="E328" s="9"/>
      <c r="F328" s="9"/>
      <c r="G328" s="9"/>
      <c r="H328" s="9"/>
      <c r="I328" s="9"/>
      <c r="J328" s="9"/>
      <c r="K328" s="6"/>
    </row>
    <row r="329" spans="1:11" x14ac:dyDescent="0.15">
      <c r="A329" s="16"/>
      <c r="B329" s="17"/>
      <c r="C329" s="17"/>
      <c r="D329" s="17"/>
      <c r="E329" s="17"/>
      <c r="F329" s="17"/>
      <c r="G329" s="17"/>
      <c r="H329" s="17"/>
      <c r="I329" s="17"/>
      <c r="J329" s="17"/>
      <c r="K329" s="18"/>
    </row>
    <row r="330" spans="1:11" x14ac:dyDescent="0.15">
      <c r="A330" s="16" t="s">
        <v>28</v>
      </c>
      <c r="B330" s="17"/>
      <c r="C330" s="17"/>
      <c r="D330" s="17"/>
      <c r="E330" s="17"/>
      <c r="F330" s="17"/>
      <c r="G330" s="17"/>
      <c r="H330" s="17"/>
      <c r="I330" s="17"/>
      <c r="J330" s="17"/>
      <c r="K330" s="18"/>
    </row>
    <row r="331" spans="1:11" ht="20.100000000000001" customHeight="1" x14ac:dyDescent="0.15">
      <c r="A331" s="235" t="s">
        <v>29</v>
      </c>
      <c r="B331" s="235"/>
      <c r="C331" s="235"/>
      <c r="D331" s="235"/>
      <c r="E331" s="235" t="s">
        <v>42</v>
      </c>
      <c r="F331" s="235"/>
      <c r="G331" s="235"/>
      <c r="H331" s="235"/>
      <c r="I331" s="235" t="s">
        <v>43</v>
      </c>
      <c r="J331" s="235"/>
      <c r="K331" s="235"/>
    </row>
    <row r="332" spans="1:11" ht="30" customHeight="1" x14ac:dyDescent="0.15">
      <c r="A332" s="310" t="s">
        <v>164</v>
      </c>
      <c r="B332" s="310"/>
      <c r="C332" s="310"/>
      <c r="D332" s="310"/>
      <c r="E332" s="306">
        <f>'様式3-4 ｲ（改修・要安全確認計画）'!D24</f>
        <v>0</v>
      </c>
      <c r="F332" s="307"/>
      <c r="G332" s="308"/>
      <c r="H332" s="12" t="s">
        <v>41</v>
      </c>
      <c r="I332" s="309"/>
      <c r="J332" s="309"/>
      <c r="K332" s="309"/>
    </row>
    <row r="333" spans="1:11" ht="30" customHeight="1" x14ac:dyDescent="0.15">
      <c r="A333" s="310" t="s">
        <v>165</v>
      </c>
      <c r="B333" s="310"/>
      <c r="C333" s="310"/>
      <c r="D333" s="310"/>
      <c r="E333" s="306">
        <f>'様式3-4 ｲ（改修・要安全確認計画）'!C24</f>
        <v>0</v>
      </c>
      <c r="F333" s="307"/>
      <c r="G333" s="308"/>
      <c r="H333" s="12" t="s">
        <v>41</v>
      </c>
      <c r="I333" s="309"/>
      <c r="J333" s="309"/>
      <c r="K333" s="309"/>
    </row>
    <row r="334" spans="1:11" ht="30" customHeight="1" x14ac:dyDescent="0.15">
      <c r="A334" s="310" t="s">
        <v>81</v>
      </c>
      <c r="B334" s="310"/>
      <c r="C334" s="310"/>
      <c r="D334" s="310"/>
      <c r="E334" s="306">
        <f>'様式3-4 ｲ（改修・要安全確認計画）'!F24</f>
        <v>0</v>
      </c>
      <c r="F334" s="307"/>
      <c r="G334" s="308"/>
      <c r="H334" s="12" t="s">
        <v>41</v>
      </c>
      <c r="I334" s="309"/>
      <c r="J334" s="309"/>
      <c r="K334" s="309"/>
    </row>
    <row r="335" spans="1:11" ht="30" customHeight="1" x14ac:dyDescent="0.15">
      <c r="A335" s="310" t="s">
        <v>32</v>
      </c>
      <c r="B335" s="310"/>
      <c r="C335" s="310"/>
      <c r="D335" s="310"/>
      <c r="E335" s="306">
        <f>'様式3-4 ｲ（改修・要安全確認計画）'!V24</f>
        <v>0</v>
      </c>
      <c r="F335" s="307"/>
      <c r="G335" s="308"/>
      <c r="H335" s="12" t="s">
        <v>41</v>
      </c>
      <c r="I335" s="309"/>
      <c r="J335" s="309"/>
      <c r="K335" s="309"/>
    </row>
    <row r="336" spans="1:11" x14ac:dyDescent="0.15">
      <c r="A336" s="16" t="s">
        <v>33</v>
      </c>
      <c r="B336" s="17"/>
      <c r="C336" s="17"/>
      <c r="D336" s="17"/>
      <c r="E336" s="17"/>
      <c r="F336" s="17"/>
      <c r="G336" s="17"/>
      <c r="H336" s="17"/>
      <c r="I336" s="17"/>
      <c r="J336" s="17"/>
      <c r="K336" s="18"/>
    </row>
    <row r="337" spans="1:12" x14ac:dyDescent="0.15">
      <c r="A337" s="16"/>
      <c r="B337" s="17"/>
      <c r="C337" s="17"/>
      <c r="D337" s="17"/>
      <c r="E337" s="17"/>
      <c r="F337" s="17"/>
      <c r="G337" s="17"/>
      <c r="H337" s="17"/>
      <c r="I337" s="17"/>
      <c r="J337" s="17"/>
      <c r="K337" s="18"/>
    </row>
    <row r="338" spans="1:12" s="125" customFormat="1" x14ac:dyDescent="0.15">
      <c r="A338" s="90" t="s">
        <v>345</v>
      </c>
      <c r="B338" s="91"/>
      <c r="C338" s="91"/>
      <c r="D338" s="91"/>
      <c r="E338" s="91"/>
      <c r="F338" s="91"/>
      <c r="G338" s="91"/>
      <c r="H338" s="91"/>
      <c r="I338" s="91"/>
      <c r="J338" s="91"/>
      <c r="K338" s="126"/>
    </row>
    <row r="339" spans="1:12" s="125" customFormat="1" ht="30" customHeight="1" x14ac:dyDescent="0.15">
      <c r="A339" s="166" t="s">
        <v>346</v>
      </c>
      <c r="B339" s="287" t="s">
        <v>348</v>
      </c>
      <c r="C339" s="288"/>
      <c r="D339" s="289"/>
      <c r="E339" s="17" t="s">
        <v>54</v>
      </c>
      <c r="F339" s="91"/>
      <c r="G339" s="91"/>
      <c r="H339" s="91"/>
      <c r="I339" s="91"/>
      <c r="J339" s="91"/>
      <c r="K339" s="126"/>
      <c r="L339" s="169"/>
    </row>
    <row r="340" spans="1:12" s="125" customFormat="1" ht="30" customHeight="1" x14ac:dyDescent="0.15">
      <c r="A340" s="166" t="s">
        <v>347</v>
      </c>
      <c r="B340" s="290" t="s">
        <v>89</v>
      </c>
      <c r="C340" s="291"/>
      <c r="D340" s="17" t="s">
        <v>54</v>
      </c>
      <c r="E340" s="17"/>
      <c r="F340" s="91"/>
      <c r="G340" s="91"/>
      <c r="H340" s="91"/>
      <c r="I340" s="91"/>
      <c r="J340" s="91"/>
      <c r="K340" s="126"/>
    </row>
    <row r="341" spans="1:12" x14ac:dyDescent="0.15">
      <c r="A341" s="20"/>
      <c r="B341" s="21"/>
      <c r="C341" s="21"/>
      <c r="D341" s="21"/>
      <c r="E341" s="21"/>
      <c r="F341" s="21"/>
      <c r="G341" s="21"/>
      <c r="H341" s="21"/>
      <c r="I341" s="21"/>
      <c r="J341" s="21"/>
      <c r="K341" s="22"/>
    </row>
    <row r="342" spans="1:12" x14ac:dyDescent="0.15">
      <c r="A342" s="9"/>
      <c r="B342" s="9"/>
      <c r="C342" s="9"/>
      <c r="D342" s="9"/>
      <c r="E342" s="9"/>
      <c r="F342" s="9"/>
      <c r="G342" s="9"/>
      <c r="H342" s="9"/>
      <c r="I342" s="9"/>
      <c r="J342" s="9"/>
      <c r="K342" s="9"/>
    </row>
    <row r="343" spans="1:12" x14ac:dyDescent="0.15">
      <c r="A343" s="13" t="s">
        <v>166</v>
      </c>
      <c r="B343" s="14"/>
      <c r="C343" s="14"/>
      <c r="D343" s="14"/>
      <c r="E343" s="14"/>
      <c r="F343" s="14"/>
      <c r="G343" s="14"/>
      <c r="H343" s="14"/>
      <c r="I343" s="14"/>
      <c r="J343" s="14"/>
      <c r="K343" s="15"/>
    </row>
    <row r="344" spans="1:12" x14ac:dyDescent="0.15">
      <c r="A344" s="16"/>
      <c r="B344" s="17"/>
      <c r="C344" s="17"/>
      <c r="D344" s="17"/>
      <c r="E344" s="17"/>
      <c r="F344" s="17"/>
      <c r="G344" s="17"/>
      <c r="H344" s="17"/>
      <c r="I344" s="17"/>
      <c r="J344" s="17"/>
      <c r="K344" s="18"/>
    </row>
    <row r="345" spans="1:12" x14ac:dyDescent="0.15">
      <c r="A345" s="16"/>
      <c r="B345" s="17"/>
      <c r="C345" s="17"/>
      <c r="D345" s="17"/>
      <c r="E345" s="17"/>
      <c r="F345" s="17"/>
      <c r="G345" s="17"/>
      <c r="H345" s="17"/>
      <c r="I345" s="17"/>
      <c r="J345" s="17"/>
      <c r="K345" s="18"/>
    </row>
    <row r="346" spans="1:12" x14ac:dyDescent="0.15">
      <c r="A346" s="16"/>
      <c r="B346" s="17"/>
      <c r="C346" s="17"/>
      <c r="D346" s="17"/>
      <c r="E346" s="17"/>
      <c r="F346" s="17"/>
      <c r="G346" s="17"/>
      <c r="H346" s="17"/>
      <c r="I346" s="17"/>
      <c r="J346" s="17"/>
      <c r="K346" s="18"/>
    </row>
    <row r="347" spans="1:12" ht="18.75" x14ac:dyDescent="0.15">
      <c r="A347" s="292" t="s">
        <v>16</v>
      </c>
      <c r="B347" s="293"/>
      <c r="C347" s="293"/>
      <c r="D347" s="293"/>
      <c r="E347" s="293"/>
      <c r="F347" s="293"/>
      <c r="G347" s="293"/>
      <c r="H347" s="293"/>
      <c r="I347" s="293"/>
      <c r="J347" s="293"/>
      <c r="K347" s="294"/>
    </row>
    <row r="348" spans="1:12" ht="18.75" x14ac:dyDescent="0.15">
      <c r="A348" s="19"/>
      <c r="B348" s="17"/>
      <c r="C348" s="17"/>
      <c r="D348" s="17"/>
      <c r="E348" s="17"/>
      <c r="F348" s="17"/>
      <c r="G348" s="17"/>
      <c r="H348" s="17"/>
      <c r="I348" s="17"/>
      <c r="J348" s="17"/>
      <c r="K348" s="18"/>
    </row>
    <row r="349" spans="1:12" x14ac:dyDescent="0.15">
      <c r="A349" s="16"/>
      <c r="B349" s="17"/>
      <c r="C349" s="17"/>
      <c r="D349" s="17"/>
      <c r="E349" s="17"/>
      <c r="F349" s="17"/>
      <c r="G349" s="17"/>
      <c r="H349" s="17"/>
      <c r="I349" s="17"/>
      <c r="J349" s="17"/>
      <c r="K349" s="18"/>
    </row>
    <row r="350" spans="1:12" x14ac:dyDescent="0.15">
      <c r="A350" s="16" t="s">
        <v>36</v>
      </c>
      <c r="B350" s="17"/>
      <c r="C350" s="17"/>
      <c r="D350" s="17"/>
      <c r="E350" s="17"/>
      <c r="F350" s="17"/>
      <c r="G350" s="17"/>
      <c r="H350" s="17"/>
      <c r="I350" s="17"/>
      <c r="J350" s="17"/>
      <c r="K350" s="18"/>
    </row>
    <row r="351" spans="1:12" ht="30" customHeight="1" x14ac:dyDescent="0.15">
      <c r="A351" s="85" t="s">
        <v>17</v>
      </c>
      <c r="B351" s="196" t="str">
        <f>CONCATENATE(基礎情報入力!D4,"　　",基礎情報入力!D5)</f>
        <v>　　</v>
      </c>
      <c r="C351" s="197"/>
      <c r="D351" s="197"/>
      <c r="E351" s="197"/>
      <c r="F351" s="197"/>
      <c r="G351" s="197"/>
      <c r="H351" s="197"/>
      <c r="I351" s="197"/>
      <c r="J351" s="197"/>
      <c r="K351" s="234"/>
    </row>
    <row r="352" spans="1:12" x14ac:dyDescent="0.15">
      <c r="A352" s="16"/>
      <c r="B352" s="17"/>
      <c r="C352" s="17"/>
      <c r="D352" s="17"/>
      <c r="E352" s="17"/>
      <c r="F352" s="17"/>
      <c r="G352" s="17"/>
      <c r="H352" s="17"/>
      <c r="I352" s="17"/>
      <c r="J352" s="17"/>
      <c r="K352" s="18"/>
    </row>
    <row r="353" spans="1:11" x14ac:dyDescent="0.15">
      <c r="A353" s="90" t="s">
        <v>213</v>
      </c>
      <c r="B353" s="17"/>
      <c r="C353" s="17"/>
      <c r="D353" s="17"/>
      <c r="E353" s="17"/>
      <c r="F353" s="17"/>
      <c r="G353" s="17"/>
      <c r="H353" s="17"/>
      <c r="I353" s="17"/>
      <c r="J353" s="17"/>
      <c r="K353" s="18"/>
    </row>
    <row r="354" spans="1:11" ht="30" customHeight="1" x14ac:dyDescent="0.15">
      <c r="A354" s="295"/>
      <c r="B354" s="296"/>
      <c r="C354" s="17" t="s">
        <v>20</v>
      </c>
      <c r="D354" s="17"/>
      <c r="E354" s="17"/>
      <c r="F354" s="17"/>
      <c r="G354" s="17"/>
      <c r="H354" s="17"/>
      <c r="I354" s="17"/>
      <c r="J354" s="17"/>
      <c r="K354" s="18"/>
    </row>
    <row r="355" spans="1:11" x14ac:dyDescent="0.15">
      <c r="A355" s="16"/>
      <c r="B355" s="17"/>
      <c r="C355" s="17"/>
      <c r="D355" s="17"/>
      <c r="E355" s="17"/>
      <c r="F355" s="17"/>
      <c r="G355" s="17"/>
      <c r="H355" s="17"/>
      <c r="I355" s="17"/>
      <c r="J355" s="17"/>
      <c r="K355" s="18"/>
    </row>
    <row r="356" spans="1:11" x14ac:dyDescent="0.15">
      <c r="A356" s="16" t="s">
        <v>18</v>
      </c>
      <c r="B356" s="17"/>
      <c r="C356" s="17"/>
      <c r="D356" s="17"/>
      <c r="E356" s="17"/>
      <c r="F356" s="17"/>
      <c r="G356" s="17"/>
      <c r="H356" s="17"/>
      <c r="I356" s="17"/>
      <c r="J356" s="17"/>
      <c r="K356" s="18"/>
    </row>
    <row r="357" spans="1:11" ht="30" customHeight="1" x14ac:dyDescent="0.15">
      <c r="A357" s="86" t="s">
        <v>19</v>
      </c>
      <c r="B357" s="297">
        <f>基礎情報入力!V145</f>
        <v>0</v>
      </c>
      <c r="C357" s="298"/>
      <c r="D357" s="298"/>
      <c r="E357" s="298"/>
      <c r="F357" s="298"/>
      <c r="G357" s="298"/>
      <c r="H357" s="298"/>
      <c r="I357" s="298"/>
      <c r="J357" s="298"/>
      <c r="K357" s="299"/>
    </row>
    <row r="358" spans="1:11" ht="24.95" customHeight="1" x14ac:dyDescent="0.15">
      <c r="A358" s="203" t="s">
        <v>34</v>
      </c>
      <c r="B358" s="297">
        <f>基礎情報入力!V146</f>
        <v>0</v>
      </c>
      <c r="C358" s="298"/>
      <c r="D358" s="298"/>
      <c r="E358" s="298"/>
      <c r="F358" s="298"/>
      <c r="G358" s="298"/>
      <c r="H358" s="298"/>
      <c r="I358" s="298"/>
      <c r="J358" s="298"/>
      <c r="K358" s="299"/>
    </row>
    <row r="359" spans="1:11" ht="39.950000000000003" customHeight="1" x14ac:dyDescent="0.15">
      <c r="A359" s="300"/>
      <c r="B359" s="301" t="str">
        <f>CONCATENATE(基礎情報入力!V147,基礎情報入力!V148,基礎情報入力!V149)</f>
        <v/>
      </c>
      <c r="C359" s="302"/>
      <c r="D359" s="302"/>
      <c r="E359" s="302"/>
      <c r="F359" s="302"/>
      <c r="G359" s="302"/>
      <c r="H359" s="302"/>
      <c r="I359" s="302"/>
      <c r="J359" s="302"/>
      <c r="K359" s="303"/>
    </row>
    <row r="360" spans="1:11" ht="30" customHeight="1" x14ac:dyDescent="0.15">
      <c r="A360" s="86" t="s">
        <v>21</v>
      </c>
      <c r="B360" s="311" t="str">
        <f>B359</f>
        <v/>
      </c>
      <c r="C360" s="312"/>
      <c r="D360" s="312"/>
      <c r="E360" s="312"/>
      <c r="F360" s="312"/>
      <c r="G360" s="312"/>
      <c r="H360" s="312"/>
      <c r="I360" s="312"/>
      <c r="J360" s="312"/>
      <c r="K360" s="313"/>
    </row>
    <row r="361" spans="1:11" x14ac:dyDescent="0.15">
      <c r="A361" s="16" t="s">
        <v>22</v>
      </c>
      <c r="B361" s="17"/>
      <c r="C361" s="17"/>
      <c r="D361" s="17"/>
      <c r="E361" s="17"/>
      <c r="F361" s="17"/>
      <c r="G361" s="17"/>
      <c r="H361" s="17"/>
      <c r="I361" s="17"/>
      <c r="J361" s="17"/>
      <c r="K361" s="18"/>
    </row>
    <row r="362" spans="1:11" x14ac:dyDescent="0.15">
      <c r="A362" s="16"/>
      <c r="B362" s="17"/>
      <c r="C362" s="17"/>
      <c r="D362" s="17"/>
      <c r="E362" s="17"/>
      <c r="F362" s="17"/>
      <c r="G362" s="17"/>
      <c r="H362" s="17"/>
      <c r="I362" s="17"/>
      <c r="J362" s="17"/>
      <c r="K362" s="18"/>
    </row>
    <row r="363" spans="1:11" ht="39.950000000000003" customHeight="1" x14ac:dyDescent="0.15">
      <c r="A363" s="86" t="s">
        <v>23</v>
      </c>
      <c r="B363" s="314"/>
      <c r="C363" s="315"/>
      <c r="D363" s="315"/>
      <c r="E363" s="315"/>
      <c r="F363" s="315"/>
      <c r="G363" s="315"/>
      <c r="H363" s="315"/>
      <c r="I363" s="315"/>
      <c r="J363" s="315"/>
      <c r="K363" s="316"/>
    </row>
    <row r="364" spans="1:11" ht="30" customHeight="1" x14ac:dyDescent="0.15">
      <c r="A364" s="8" t="s">
        <v>24</v>
      </c>
      <c r="B364" s="317" t="s">
        <v>37</v>
      </c>
      <c r="C364" s="318"/>
      <c r="D364" s="318"/>
      <c r="E364" s="318"/>
      <c r="F364" s="87" t="s">
        <v>40</v>
      </c>
      <c r="G364" s="88"/>
      <c r="H364" s="87" t="s">
        <v>38</v>
      </c>
      <c r="I364" s="88"/>
      <c r="J364" s="10" t="s">
        <v>39</v>
      </c>
      <c r="K364" s="11"/>
    </row>
    <row r="365" spans="1:11" ht="30" customHeight="1" x14ac:dyDescent="0.15">
      <c r="A365" s="8" t="s">
        <v>25</v>
      </c>
      <c r="B365" s="319">
        <f>基礎情報入力!V150</f>
        <v>0</v>
      </c>
      <c r="C365" s="320"/>
      <c r="D365" s="9" t="s">
        <v>26</v>
      </c>
      <c r="E365" s="9"/>
      <c r="F365" s="9"/>
      <c r="G365" s="9"/>
      <c r="H365" s="9"/>
      <c r="I365" s="9"/>
      <c r="J365" s="9"/>
      <c r="K365" s="6"/>
    </row>
    <row r="366" spans="1:11" ht="30" customHeight="1" x14ac:dyDescent="0.15">
      <c r="A366" s="85" t="s">
        <v>35</v>
      </c>
      <c r="B366" s="290" t="s">
        <v>44</v>
      </c>
      <c r="C366" s="321"/>
      <c r="D366" s="9" t="s">
        <v>27</v>
      </c>
      <c r="E366" s="9"/>
      <c r="F366" s="9"/>
      <c r="G366" s="9"/>
      <c r="H366" s="9"/>
      <c r="I366" s="9"/>
      <c r="J366" s="9"/>
      <c r="K366" s="6"/>
    </row>
    <row r="367" spans="1:11" x14ac:dyDescent="0.15">
      <c r="A367" s="16"/>
      <c r="B367" s="17"/>
      <c r="C367" s="17"/>
      <c r="D367" s="17"/>
      <c r="E367" s="17"/>
      <c r="F367" s="17"/>
      <c r="G367" s="17"/>
      <c r="H367" s="17"/>
      <c r="I367" s="17"/>
      <c r="J367" s="17"/>
      <c r="K367" s="18"/>
    </row>
    <row r="368" spans="1:11" x14ac:dyDescent="0.15">
      <c r="A368" s="16" t="s">
        <v>28</v>
      </c>
      <c r="B368" s="17"/>
      <c r="C368" s="17"/>
      <c r="D368" s="17"/>
      <c r="E368" s="17"/>
      <c r="F368" s="17"/>
      <c r="G368" s="17"/>
      <c r="H368" s="17"/>
      <c r="I368" s="17"/>
      <c r="J368" s="17"/>
      <c r="K368" s="18"/>
    </row>
    <row r="369" spans="1:12" ht="20.100000000000001" customHeight="1" x14ac:dyDescent="0.15">
      <c r="A369" s="235" t="s">
        <v>29</v>
      </c>
      <c r="B369" s="235"/>
      <c r="C369" s="235"/>
      <c r="D369" s="235"/>
      <c r="E369" s="235" t="s">
        <v>42</v>
      </c>
      <c r="F369" s="235"/>
      <c r="G369" s="235"/>
      <c r="H369" s="235"/>
      <c r="I369" s="235" t="s">
        <v>43</v>
      </c>
      <c r="J369" s="235"/>
      <c r="K369" s="235"/>
    </row>
    <row r="370" spans="1:12" ht="30" customHeight="1" x14ac:dyDescent="0.15">
      <c r="A370" s="310" t="s">
        <v>164</v>
      </c>
      <c r="B370" s="310"/>
      <c r="C370" s="310"/>
      <c r="D370" s="310"/>
      <c r="E370" s="306">
        <f>'様式3-4 ｲ（改修・要安全確認計画）'!D26</f>
        <v>0</v>
      </c>
      <c r="F370" s="307"/>
      <c r="G370" s="308"/>
      <c r="H370" s="12" t="s">
        <v>41</v>
      </c>
      <c r="I370" s="309"/>
      <c r="J370" s="309"/>
      <c r="K370" s="309"/>
    </row>
    <row r="371" spans="1:12" ht="30" customHeight="1" x14ac:dyDescent="0.15">
      <c r="A371" s="310" t="s">
        <v>165</v>
      </c>
      <c r="B371" s="310"/>
      <c r="C371" s="310"/>
      <c r="D371" s="310"/>
      <c r="E371" s="306">
        <f>'様式3-4 ｲ（改修・要安全確認計画）'!C26</f>
        <v>0</v>
      </c>
      <c r="F371" s="307"/>
      <c r="G371" s="308"/>
      <c r="H371" s="12" t="s">
        <v>41</v>
      </c>
      <c r="I371" s="309"/>
      <c r="J371" s="309"/>
      <c r="K371" s="309"/>
    </row>
    <row r="372" spans="1:12" ht="30" customHeight="1" x14ac:dyDescent="0.15">
      <c r="A372" s="310" t="s">
        <v>81</v>
      </c>
      <c r="B372" s="310"/>
      <c r="C372" s="310"/>
      <c r="D372" s="310"/>
      <c r="E372" s="306">
        <f>'様式3-4 ｲ（改修・要安全確認計画）'!F26</f>
        <v>0</v>
      </c>
      <c r="F372" s="307"/>
      <c r="G372" s="308"/>
      <c r="H372" s="12" t="s">
        <v>41</v>
      </c>
      <c r="I372" s="309"/>
      <c r="J372" s="309"/>
      <c r="K372" s="309"/>
    </row>
    <row r="373" spans="1:12" ht="30" customHeight="1" x14ac:dyDescent="0.15">
      <c r="A373" s="310" t="s">
        <v>32</v>
      </c>
      <c r="B373" s="310"/>
      <c r="C373" s="310"/>
      <c r="D373" s="310"/>
      <c r="E373" s="306">
        <f>'様式3-4 ｲ（改修・要安全確認計画）'!V26</f>
        <v>0</v>
      </c>
      <c r="F373" s="307"/>
      <c r="G373" s="308"/>
      <c r="H373" s="12" t="s">
        <v>41</v>
      </c>
      <c r="I373" s="309"/>
      <c r="J373" s="309"/>
      <c r="K373" s="309"/>
    </row>
    <row r="374" spans="1:12" x14ac:dyDescent="0.15">
      <c r="A374" s="16" t="s">
        <v>33</v>
      </c>
      <c r="B374" s="17"/>
      <c r="C374" s="17"/>
      <c r="D374" s="17"/>
      <c r="E374" s="17"/>
      <c r="F374" s="17"/>
      <c r="G374" s="17"/>
      <c r="H374" s="17"/>
      <c r="I374" s="17"/>
      <c r="J374" s="17"/>
      <c r="K374" s="18"/>
    </row>
    <row r="375" spans="1:12" x14ac:dyDescent="0.15">
      <c r="A375" s="16"/>
      <c r="B375" s="17"/>
      <c r="C375" s="17"/>
      <c r="D375" s="17"/>
      <c r="E375" s="17"/>
      <c r="F375" s="17"/>
      <c r="G375" s="17"/>
      <c r="H375" s="17"/>
      <c r="I375" s="17"/>
      <c r="J375" s="17"/>
      <c r="K375" s="18"/>
    </row>
    <row r="376" spans="1:12" s="125" customFormat="1" x14ac:dyDescent="0.15">
      <c r="A376" s="90" t="s">
        <v>345</v>
      </c>
      <c r="B376" s="91"/>
      <c r="C376" s="91"/>
      <c r="D376" s="91"/>
      <c r="E376" s="91"/>
      <c r="F376" s="91"/>
      <c r="G376" s="91"/>
      <c r="H376" s="91"/>
      <c r="I376" s="91"/>
      <c r="J376" s="91"/>
      <c r="K376" s="126"/>
    </row>
    <row r="377" spans="1:12" s="125" customFormat="1" ht="30" customHeight="1" x14ac:dyDescent="0.15">
      <c r="A377" s="166" t="s">
        <v>346</v>
      </c>
      <c r="B377" s="287" t="s">
        <v>348</v>
      </c>
      <c r="C377" s="288"/>
      <c r="D377" s="289"/>
      <c r="E377" s="17" t="s">
        <v>54</v>
      </c>
      <c r="F377" s="91"/>
      <c r="G377" s="91"/>
      <c r="H377" s="91"/>
      <c r="I377" s="91"/>
      <c r="J377" s="91"/>
      <c r="K377" s="126"/>
      <c r="L377" s="169"/>
    </row>
    <row r="378" spans="1:12" s="125" customFormat="1" ht="30" customHeight="1" x14ac:dyDescent="0.15">
      <c r="A378" s="166" t="s">
        <v>347</v>
      </c>
      <c r="B378" s="290" t="s">
        <v>89</v>
      </c>
      <c r="C378" s="291"/>
      <c r="D378" s="17" t="s">
        <v>54</v>
      </c>
      <c r="E378" s="17"/>
      <c r="F378" s="91"/>
      <c r="G378" s="91"/>
      <c r="H378" s="91"/>
      <c r="I378" s="91"/>
      <c r="J378" s="91"/>
      <c r="K378" s="126"/>
    </row>
    <row r="379" spans="1:12" x14ac:dyDescent="0.15">
      <c r="A379" s="20"/>
      <c r="B379" s="21"/>
      <c r="C379" s="21"/>
      <c r="D379" s="21"/>
      <c r="E379" s="21"/>
      <c r="F379" s="21"/>
      <c r="G379" s="21"/>
      <c r="H379" s="21"/>
      <c r="I379" s="21"/>
      <c r="J379" s="21"/>
      <c r="K379" s="22"/>
    </row>
  </sheetData>
  <mergeCells count="29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43:K43"/>
    <mergeCell ref="B47:K47"/>
    <mergeCell ref="A50:B50"/>
    <mergeCell ref="A30:D30"/>
    <mergeCell ref="E30:G30"/>
    <mergeCell ref="I30:K30"/>
    <mergeCell ref="A31:D31"/>
    <mergeCell ref="E31:G31"/>
    <mergeCell ref="I31:K31"/>
    <mergeCell ref="B35:D35"/>
    <mergeCell ref="B36:C36"/>
    <mergeCell ref="B53:K53"/>
    <mergeCell ref="A54:A55"/>
    <mergeCell ref="B54:K54"/>
    <mergeCell ref="B55:K55"/>
    <mergeCell ref="B56:K56"/>
    <mergeCell ref="B59:K59"/>
    <mergeCell ref="B60:E60"/>
    <mergeCell ref="B61:C61"/>
    <mergeCell ref="B62:C62"/>
    <mergeCell ref="A65:D65"/>
    <mergeCell ref="E65:H65"/>
    <mergeCell ref="I65:K65"/>
    <mergeCell ref="A66:D66"/>
    <mergeCell ref="E66:G66"/>
    <mergeCell ref="I66:K66"/>
    <mergeCell ref="A67:D67"/>
    <mergeCell ref="E67:G67"/>
    <mergeCell ref="I67:K67"/>
    <mergeCell ref="A81:K81"/>
    <mergeCell ref="B85:K85"/>
    <mergeCell ref="A88:B88"/>
    <mergeCell ref="A68:D68"/>
    <mergeCell ref="E68:G68"/>
    <mergeCell ref="I68:K68"/>
    <mergeCell ref="A69:D69"/>
    <mergeCell ref="E69:G69"/>
    <mergeCell ref="I69:K69"/>
    <mergeCell ref="B73:D73"/>
    <mergeCell ref="B74:C74"/>
    <mergeCell ref="B91:K91"/>
    <mergeCell ref="A92:A93"/>
    <mergeCell ref="B92:K92"/>
    <mergeCell ref="B93:K93"/>
    <mergeCell ref="B94:K94"/>
    <mergeCell ref="B97:K97"/>
    <mergeCell ref="B98:E98"/>
    <mergeCell ref="B99:C99"/>
    <mergeCell ref="B100:C100"/>
    <mergeCell ref="A103:D103"/>
    <mergeCell ref="E103:H103"/>
    <mergeCell ref="I103:K103"/>
    <mergeCell ref="A104:D104"/>
    <mergeCell ref="E104:G104"/>
    <mergeCell ref="I104:K104"/>
    <mergeCell ref="A105:D105"/>
    <mergeCell ref="E105:G105"/>
    <mergeCell ref="I105:K105"/>
    <mergeCell ref="A119:K119"/>
    <mergeCell ref="B123:K123"/>
    <mergeCell ref="A126:B126"/>
    <mergeCell ref="A106:D106"/>
    <mergeCell ref="E106:G106"/>
    <mergeCell ref="I106:K106"/>
    <mergeCell ref="A107:D107"/>
    <mergeCell ref="E107:G107"/>
    <mergeCell ref="I107:K107"/>
    <mergeCell ref="B111:D111"/>
    <mergeCell ref="B112:C112"/>
    <mergeCell ref="B129:K129"/>
    <mergeCell ref="A130:A131"/>
    <mergeCell ref="B130:K130"/>
    <mergeCell ref="B131:K131"/>
    <mergeCell ref="B132:K132"/>
    <mergeCell ref="B135:K135"/>
    <mergeCell ref="B136:E136"/>
    <mergeCell ref="B137:C137"/>
    <mergeCell ref="B138:C138"/>
    <mergeCell ref="A141:D141"/>
    <mergeCell ref="E141:H141"/>
    <mergeCell ref="I141:K141"/>
    <mergeCell ref="A142:D142"/>
    <mergeCell ref="E142:G142"/>
    <mergeCell ref="I142:K142"/>
    <mergeCell ref="A143:D143"/>
    <mergeCell ref="E143:G143"/>
    <mergeCell ref="I143:K143"/>
    <mergeCell ref="A157:K157"/>
    <mergeCell ref="B161:K161"/>
    <mergeCell ref="A164:B164"/>
    <mergeCell ref="A144:D144"/>
    <mergeCell ref="E144:G144"/>
    <mergeCell ref="I144:K144"/>
    <mergeCell ref="A145:D145"/>
    <mergeCell ref="E145:G145"/>
    <mergeCell ref="I145:K145"/>
    <mergeCell ref="B149:D149"/>
    <mergeCell ref="B150:C150"/>
    <mergeCell ref="B167:K167"/>
    <mergeCell ref="A168:A169"/>
    <mergeCell ref="B168:K168"/>
    <mergeCell ref="B169:K169"/>
    <mergeCell ref="B170:K170"/>
    <mergeCell ref="B173:K173"/>
    <mergeCell ref="B174:E174"/>
    <mergeCell ref="B175:C175"/>
    <mergeCell ref="B176:C176"/>
    <mergeCell ref="A179:D179"/>
    <mergeCell ref="E179:H179"/>
    <mergeCell ref="I179:K179"/>
    <mergeCell ref="A180:D180"/>
    <mergeCell ref="E180:G180"/>
    <mergeCell ref="I180:K180"/>
    <mergeCell ref="A181:D181"/>
    <mergeCell ref="E181:G181"/>
    <mergeCell ref="I181:K181"/>
    <mergeCell ref="A195:K195"/>
    <mergeCell ref="B199:K199"/>
    <mergeCell ref="A202:B202"/>
    <mergeCell ref="A182:D182"/>
    <mergeCell ref="E182:G182"/>
    <mergeCell ref="I182:K182"/>
    <mergeCell ref="A183:D183"/>
    <mergeCell ref="E183:G183"/>
    <mergeCell ref="I183:K183"/>
    <mergeCell ref="B187:D187"/>
    <mergeCell ref="B188:C188"/>
    <mergeCell ref="B205:K205"/>
    <mergeCell ref="A206:A207"/>
    <mergeCell ref="B206:K206"/>
    <mergeCell ref="B207:K207"/>
    <mergeCell ref="B208:K208"/>
    <mergeCell ref="B211:K211"/>
    <mergeCell ref="B212:E212"/>
    <mergeCell ref="B213:C213"/>
    <mergeCell ref="B214:C214"/>
    <mergeCell ref="A217:D217"/>
    <mergeCell ref="E217:H217"/>
    <mergeCell ref="I217:K217"/>
    <mergeCell ref="A218:D218"/>
    <mergeCell ref="E218:G218"/>
    <mergeCell ref="I218:K218"/>
    <mergeCell ref="A219:D219"/>
    <mergeCell ref="E219:G219"/>
    <mergeCell ref="I219:K219"/>
    <mergeCell ref="A233:K233"/>
    <mergeCell ref="B237:K237"/>
    <mergeCell ref="A240:B240"/>
    <mergeCell ref="A220:D220"/>
    <mergeCell ref="E220:G220"/>
    <mergeCell ref="I220:K220"/>
    <mergeCell ref="A221:D221"/>
    <mergeCell ref="E221:G221"/>
    <mergeCell ref="I221:K221"/>
    <mergeCell ref="B225:D225"/>
    <mergeCell ref="B226:C226"/>
    <mergeCell ref="B243:K243"/>
    <mergeCell ref="A244:A245"/>
    <mergeCell ref="B244:K244"/>
    <mergeCell ref="B245:K245"/>
    <mergeCell ref="B246:K246"/>
    <mergeCell ref="B249:K249"/>
    <mergeCell ref="B250:E250"/>
    <mergeCell ref="B251:C251"/>
    <mergeCell ref="B252:C252"/>
    <mergeCell ref="A255:D255"/>
    <mergeCell ref="E255:H255"/>
    <mergeCell ref="I255:K255"/>
    <mergeCell ref="A256:D256"/>
    <mergeCell ref="E256:G256"/>
    <mergeCell ref="I256:K256"/>
    <mergeCell ref="A257:D257"/>
    <mergeCell ref="E257:G257"/>
    <mergeCell ref="I257:K257"/>
    <mergeCell ref="A271:K271"/>
    <mergeCell ref="B275:K275"/>
    <mergeCell ref="A278:B278"/>
    <mergeCell ref="A258:D258"/>
    <mergeCell ref="E258:G258"/>
    <mergeCell ref="I258:K258"/>
    <mergeCell ref="A259:D259"/>
    <mergeCell ref="E259:G259"/>
    <mergeCell ref="I259:K259"/>
    <mergeCell ref="B263:D263"/>
    <mergeCell ref="B264:C264"/>
    <mergeCell ref="B281:K281"/>
    <mergeCell ref="A282:A283"/>
    <mergeCell ref="B282:K282"/>
    <mergeCell ref="B283:K283"/>
    <mergeCell ref="B284:K284"/>
    <mergeCell ref="B287:K287"/>
    <mergeCell ref="B288:E288"/>
    <mergeCell ref="B289:C289"/>
    <mergeCell ref="B290:C290"/>
    <mergeCell ref="A293:D293"/>
    <mergeCell ref="E293:H293"/>
    <mergeCell ref="I293:K293"/>
    <mergeCell ref="A294:D294"/>
    <mergeCell ref="E294:G294"/>
    <mergeCell ref="I294:K294"/>
    <mergeCell ref="A295:D295"/>
    <mergeCell ref="E295:G295"/>
    <mergeCell ref="I295:K295"/>
    <mergeCell ref="A309:K309"/>
    <mergeCell ref="B313:K313"/>
    <mergeCell ref="A316:B316"/>
    <mergeCell ref="A296:D296"/>
    <mergeCell ref="E296:G296"/>
    <mergeCell ref="I296:K296"/>
    <mergeCell ref="A297:D297"/>
    <mergeCell ref="E297:G297"/>
    <mergeCell ref="I297:K297"/>
    <mergeCell ref="B301:D301"/>
    <mergeCell ref="B302:C302"/>
    <mergeCell ref="B319:K319"/>
    <mergeCell ref="A320:A321"/>
    <mergeCell ref="B320:K320"/>
    <mergeCell ref="B321:K321"/>
    <mergeCell ref="B322:K322"/>
    <mergeCell ref="B325:K325"/>
    <mergeCell ref="B326:E326"/>
    <mergeCell ref="B327:C327"/>
    <mergeCell ref="B328:C328"/>
    <mergeCell ref="A331:D331"/>
    <mergeCell ref="E331:H331"/>
    <mergeCell ref="I331:K331"/>
    <mergeCell ref="A332:D332"/>
    <mergeCell ref="E332:G332"/>
    <mergeCell ref="I332:K332"/>
    <mergeCell ref="A333:D333"/>
    <mergeCell ref="E333:G333"/>
    <mergeCell ref="I333:K333"/>
    <mergeCell ref="A347:K347"/>
    <mergeCell ref="B351:K351"/>
    <mergeCell ref="A354:B354"/>
    <mergeCell ref="A334:D334"/>
    <mergeCell ref="E334:G334"/>
    <mergeCell ref="I334:K334"/>
    <mergeCell ref="A335:D335"/>
    <mergeCell ref="E335:G335"/>
    <mergeCell ref="I335:K335"/>
    <mergeCell ref="B339:D339"/>
    <mergeCell ref="B340:C340"/>
    <mergeCell ref="B357:K357"/>
    <mergeCell ref="A358:A359"/>
    <mergeCell ref="B358:K358"/>
    <mergeCell ref="B359:K359"/>
    <mergeCell ref="B360:K360"/>
    <mergeCell ref="B363:K363"/>
    <mergeCell ref="E371:G371"/>
    <mergeCell ref="I371:K371"/>
    <mergeCell ref="B364:E364"/>
    <mergeCell ref="B365:C365"/>
    <mergeCell ref="B366:C366"/>
    <mergeCell ref="A369:D369"/>
    <mergeCell ref="E369:H369"/>
    <mergeCell ref="I369:K369"/>
    <mergeCell ref="B377:D377"/>
    <mergeCell ref="B378:C378"/>
    <mergeCell ref="I373:K373"/>
    <mergeCell ref="A370:D370"/>
    <mergeCell ref="A372:D372"/>
    <mergeCell ref="E372:G372"/>
    <mergeCell ref="I372:K372"/>
    <mergeCell ref="A373:D373"/>
    <mergeCell ref="E373:G373"/>
    <mergeCell ref="E370:G370"/>
    <mergeCell ref="I370:K370"/>
    <mergeCell ref="A371:D371"/>
  </mergeCells>
  <phoneticPr fontId="16"/>
  <pageMargins left="0.70866141732283472" right="0.51181102362204722" top="0.94488188976377963" bottom="0.74803149606299213" header="0.31496062992125984" footer="0.31496062992125984"/>
  <pageSetup paperSize="9" scale="95" orientation="portrait" r:id="rId1"/>
  <rowBreaks count="9" manualBreakCount="9">
    <brk id="38" max="10" man="1"/>
    <brk id="76" max="10" man="1"/>
    <brk id="114" max="10" man="1"/>
    <brk id="152" max="10" man="1"/>
    <brk id="190" max="10" man="1"/>
    <brk id="228" max="10" man="1"/>
    <brk id="266" max="10" man="1"/>
    <brk id="304" max="10" man="1"/>
    <brk id="34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25</vt:i4>
      </vt:variant>
    </vt:vector>
  </HeadingPairs>
  <TitlesOfParts>
    <vt:vector size="47" baseType="lpstr">
      <vt:lpstr>基礎情報入力</vt:lpstr>
      <vt:lpstr>様式2-1（入力あり）★</vt:lpstr>
      <vt:lpstr>様式2-2（入力あり）★</vt:lpstr>
      <vt:lpstr>様式2-3-1（診断・要緊急安全確認）（入力あり）★</vt:lpstr>
      <vt:lpstr>様式2-3-1(診断・要安全確認計画）（入力あり）★</vt:lpstr>
      <vt:lpstr>様式2-3-2（設計・要緊急安全確認）（入力あり）★</vt:lpstr>
      <vt:lpstr>様式2-3-2（設計・要安全確認計画）（入力あり）★</vt:lpstr>
      <vt:lpstr>様式2-3-3（改修・要緊急安全確認）（入力あり）★</vt:lpstr>
      <vt:lpstr>様式2-3-3（改修・要安全確認計画）（入力あり）★</vt:lpstr>
      <vt:lpstr>様式2-4（入力あり）★</vt:lpstr>
      <vt:lpstr>様式3</vt:lpstr>
      <vt:lpstr>様式3-1-1 ｲ（診断・要緊急安全確認)</vt:lpstr>
      <vt:lpstr>様式3-1-1 ﾛ（診断・要緊急安全確認）</vt:lpstr>
      <vt:lpstr>様式3-1-2（設計・要緊急安全確認）</vt:lpstr>
      <vt:lpstr>様式3-2-1 ｲ（診断・要安全確認計画）</vt:lpstr>
      <vt:lpstr>様式3-2-1 ﾛ（診断・要安全確認計画）</vt:lpstr>
      <vt:lpstr>様式3-2-2（設計・要安全確認計画）</vt:lpstr>
      <vt:lpstr>様式3-3 ｲ（改修・要緊急安全確認）</vt:lpstr>
      <vt:lpstr>様式3-3 ﾛ（改修・要緊急安全確認）</vt:lpstr>
      <vt:lpstr>様式3-4 ｲ（改修・要安全確認計画）</vt:lpstr>
      <vt:lpstr>様式3-4 ﾛ（改修・要安全確認計画）</vt:lpstr>
      <vt:lpstr>様式４（入力あり）</vt:lpstr>
      <vt:lpstr>基礎情報入力!Print_Area</vt:lpstr>
      <vt:lpstr>'様式2-1（入力あり）★'!Print_Area</vt:lpstr>
      <vt:lpstr>'様式2-2（入力あり）★'!Print_Area</vt:lpstr>
      <vt:lpstr>'様式2-3-1(診断・要安全確認計画）（入力あり）★'!Print_Area</vt:lpstr>
      <vt:lpstr>'様式2-3-1（診断・要緊急安全確認）（入力あり）★'!Print_Area</vt:lpstr>
      <vt:lpstr>'様式2-3-2（設計・要安全確認計画）（入力あり）★'!Print_Area</vt:lpstr>
      <vt:lpstr>'様式2-3-2（設計・要緊急安全確認）（入力あり）★'!Print_Area</vt:lpstr>
      <vt:lpstr>'様式2-3-3（改修・要安全確認計画）（入力あり）★'!Print_Area</vt:lpstr>
      <vt:lpstr>'様式2-3-3（改修・要緊急安全確認）（入力あり）★'!Print_Area</vt:lpstr>
      <vt:lpstr>'様式2-4（入力あり）★'!Print_Area</vt:lpstr>
      <vt:lpstr>様式3!Print_Area</vt:lpstr>
      <vt:lpstr>'様式3-1-1 ｲ（診断・要緊急安全確認)'!Print_Area</vt:lpstr>
      <vt:lpstr>'様式3-1-1 ﾛ（診断・要緊急安全確認）'!Print_Area</vt:lpstr>
      <vt:lpstr>'様式3-1-2（設計・要緊急安全確認）'!Print_Area</vt:lpstr>
      <vt:lpstr>'様式3-2-1 ｲ（診断・要安全確認計画）'!Print_Area</vt:lpstr>
      <vt:lpstr>'様式3-2-1 ﾛ（診断・要安全確認計画）'!Print_Area</vt:lpstr>
      <vt:lpstr>'様式3-2-2（設計・要安全確認計画）'!Print_Area</vt:lpstr>
      <vt:lpstr>'様式3-3 ｲ（改修・要緊急安全確認）'!Print_Area</vt:lpstr>
      <vt:lpstr>'様式3-3 ﾛ（改修・要緊急安全確認）'!Print_Area</vt:lpstr>
      <vt:lpstr>'様式3-4 ｲ（改修・要安全確認計画）'!Print_Area</vt:lpstr>
      <vt:lpstr>'様式3-4 ﾛ（改修・要安全確認計画）'!Print_Area</vt:lpstr>
      <vt:lpstr>'様式3-1-1 ﾛ（診断・要緊急安全確認）'!Print_Titles</vt:lpstr>
      <vt:lpstr>'様式3-2-1 ﾛ（診断・要安全確認計画）'!Print_Titles</vt:lpstr>
      <vt:lpstr>'様式3-3 ﾛ（改修・要緊急安全確認）'!Print_Titles</vt:lpstr>
      <vt:lpstr>'様式3-4 ﾛ（改修・要安全確認計画）'!Print_Titles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田村 一</cp:lastModifiedBy>
  <cp:lastPrinted>2019-03-30T06:03:47Z</cp:lastPrinted>
  <dcterms:created xsi:type="dcterms:W3CDTF">2013-09-26T00:33:29Z</dcterms:created>
  <dcterms:modified xsi:type="dcterms:W3CDTF">2019-10-11T08:02:34Z</dcterms:modified>
</cp:coreProperties>
</file>