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045" activeTab="0"/>
  </bookViews>
  <sheets>
    <sheet name="Sheet1" sheetId="1" r:id="rId1"/>
    <sheet name="Sheet2" sheetId="2" r:id="rId2"/>
    <sheet name="Sheet3" sheetId="3" r:id="rId3"/>
  </sheets>
  <definedNames>
    <definedName name="_xlnm.Print_Area" localSheetId="0">'Sheet1'!$A$1:$K$46</definedName>
    <definedName name="_xlnm.Print_Area" localSheetId="2">'Sheet3'!#REF!</definedName>
    <definedName name="サービス">'Sheet2'!$D$29:$D$41</definedName>
    <definedName name="サービス２">'Sheet2'!$D$29:$D$39</definedName>
    <definedName name="チェック">'Sheet2'!$F$2:$F$3</definedName>
    <definedName name="居宅サービス">'Sheet2'!$C$29:$C$33</definedName>
    <definedName name="居宅さーびす">'Sheet2'!$C$30:$C$33</definedName>
    <definedName name="区分">'Sheet2'!$A$2:$A$9</definedName>
    <definedName name="健康状態">'Sheet2'!$E$2:$E$5</definedName>
    <definedName name="在宅時間">'Sheet2'!$D$2:$D$5</definedName>
    <definedName name="年齢">'Sheet2'!$C$2:$C$5</definedName>
    <definedName name="有無">'Sheet2'!$B$2:$B$4</definedName>
    <definedName name="利用サービス">'Sheet2'!$D$12:$D$23</definedName>
  </definedNames>
  <calcPr fullCalcOnLoad="1"/>
</workbook>
</file>

<file path=xl/sharedStrings.xml><?xml version="1.0" encoding="utf-8"?>
<sst xmlns="http://schemas.openxmlformats.org/spreadsheetml/2006/main" count="162" uniqueCount="123">
  <si>
    <t>区分</t>
  </si>
  <si>
    <t>標準支給基準</t>
  </si>
  <si>
    <t>区分１</t>
  </si>
  <si>
    <t>区分２</t>
  </si>
  <si>
    <t>区分３</t>
  </si>
  <si>
    <t>区分４</t>
  </si>
  <si>
    <t>区分５</t>
  </si>
  <si>
    <t>区分６</t>
  </si>
  <si>
    <t>区分６（15％加算）</t>
  </si>
  <si>
    <t>居宅介護</t>
  </si>
  <si>
    <t>重度訪問介護</t>
  </si>
  <si>
    <t>行動援護</t>
  </si>
  <si>
    <t>①介護者の状況</t>
  </si>
  <si>
    <t>調査項目</t>
  </si>
  <si>
    <t>状況</t>
  </si>
  <si>
    <t>系数</t>
  </si>
  <si>
    <t>②介護環境</t>
  </si>
  <si>
    <t>介護環境</t>
  </si>
  <si>
    <t>調整率</t>
  </si>
  <si>
    <t>算定ポイント</t>
  </si>
  <si>
    <t>介護状況</t>
  </si>
  <si>
    <t>障害をお持ちの方単身世帯または介護者の障害、疾病、高齢、就労等、介護環境も含めて日常の介護が極めて困難な状況にある。</t>
  </si>
  <si>
    <t>介護者の障害、疾病、高齢、就労等、介護環境も含めて日常の介護が困難な状況にある。</t>
  </si>
  <si>
    <t>介護者の障害、疾病、高齢、就労等、介護環境も含めて日常の介護が多少、困難な状況にある。</t>
  </si>
  <si>
    <t>介護者の障害、疾病、高齢、就労等、介護環境も含めて日常の介護は行える状況にある。</t>
  </si>
  <si>
    <t>０．２未満</t>
  </si>
  <si>
    <t>０．２以上０．４未満</t>
  </si>
  <si>
    <t>０．４以上０．７未満</t>
  </si>
  <si>
    <t>１．０以上</t>
  </si>
  <si>
    <t>A</t>
  </si>
  <si>
    <t>B</t>
  </si>
  <si>
    <t>C</t>
  </si>
  <si>
    <t>D</t>
  </si>
  <si>
    <t>あり</t>
  </si>
  <si>
    <t>なし</t>
  </si>
  <si>
    <t>有無</t>
  </si>
  <si>
    <t>年齢</t>
  </si>
  <si>
    <t>18歳以上65歳未満</t>
  </si>
  <si>
    <t>18歳未満及び65歳以上</t>
  </si>
  <si>
    <t>65歳以上で介護保険利用者</t>
  </si>
  <si>
    <t>在宅時間</t>
  </si>
  <si>
    <t>18時間以上</t>
  </si>
  <si>
    <t>12時間以上18時間未満</t>
  </si>
  <si>
    <t>12時間未満</t>
  </si>
  <si>
    <t>健康状態</t>
  </si>
  <si>
    <t>良好</t>
  </si>
  <si>
    <t>やや良好</t>
  </si>
  <si>
    <t>不良</t>
  </si>
  <si>
    <t>チェック</t>
  </si>
  <si>
    <t>□</t>
  </si>
  <si>
    <t>□</t>
  </si>
  <si>
    <t>■</t>
  </si>
  <si>
    <t>支給基準</t>
  </si>
  <si>
    <t>6(15%加算)</t>
  </si>
  <si>
    <t>利用サービス</t>
  </si>
  <si>
    <t>重度障害者包括支援</t>
  </si>
  <si>
    <t>重度訪問介護（日中活動系併用者）</t>
  </si>
  <si>
    <t>重度訪問介護（介護保険対象者）</t>
  </si>
  <si>
    <t>行動援護（日中活動系併用者）</t>
  </si>
  <si>
    <t>行動援護（介護保険対象者）</t>
  </si>
  <si>
    <t>重度障害者包括支援（介護保険対象者）</t>
  </si>
  <si>
    <t>居宅介護（日中活動系併用者）</t>
  </si>
  <si>
    <t>単位</t>
  </si>
  <si>
    <t>居宅介護（身体介護）</t>
  </si>
  <si>
    <t>居宅介護（家事援助）</t>
  </si>
  <si>
    <t>居宅介護（通院介助・身有）</t>
  </si>
  <si>
    <t>居宅介護（通院介助・身無）</t>
  </si>
  <si>
    <t>重訪（区分6）</t>
  </si>
  <si>
    <t>重訪（重度障害者等包括支援対象者）</t>
  </si>
  <si>
    <t>重度障害者等包括支援対象者（1日12時間未満）</t>
  </si>
  <si>
    <t>重度障害者等包括支援対象者（1日12時間以上）</t>
  </si>
  <si>
    <t>１時間当たり（単位）</t>
  </si>
  <si>
    <t>重訪（区分4･5）</t>
  </si>
  <si>
    <t>計算セル</t>
  </si>
  <si>
    <t>Q2系数</t>
  </si>
  <si>
    <t>居宅介護</t>
  </si>
  <si>
    <t>重度障害者包括支援</t>
  </si>
  <si>
    <t>重度訪問介護（介護保険対象者）</t>
  </si>
  <si>
    <t>行動援護（日中活動系併用者）</t>
  </si>
  <si>
    <t>行動援護（介護保険対象者）</t>
  </si>
  <si>
    <t>重度障害者包括支援（介護保険対象者）</t>
  </si>
  <si>
    <t>居宅介護（日中活動系併用者）</t>
  </si>
  <si>
    <t>乖離単位（A-B）</t>
  </si>
  <si>
    <t>調整後支給時間</t>
  </si>
  <si>
    <t>A　　　　　（単位）</t>
  </si>
  <si>
    <t>→</t>
  </si>
  <si>
    <t>◆介護状況によるサービス支給量の調整</t>
  </si>
  <si>
    <t>◆調整後支給単位と基準単位の比較</t>
  </si>
  <si>
    <t>月利用時間</t>
  </si>
  <si>
    <t>計</t>
  </si>
  <si>
    <t>サービス種類</t>
  </si>
  <si>
    <t>1時間当たり(単位)</t>
  </si>
  <si>
    <t>402単位</t>
  </si>
  <si>
    <t>195単位</t>
  </si>
  <si>
    <t>402単位</t>
  </si>
  <si>
    <t>181単位</t>
  </si>
  <si>
    <t>208単位</t>
  </si>
  <si>
    <t>398単位</t>
  </si>
  <si>
    <r>
      <rPr>
        <b/>
        <sz val="11"/>
        <rFont val="ＭＳ Ｐゴシック"/>
        <family val="3"/>
      </rPr>
      <t>B</t>
    </r>
    <r>
      <rPr>
        <sz val="11"/>
        <rFont val="ＭＳ Ｐゴシック"/>
        <family val="3"/>
      </rPr>
      <t>　　　　月基準単位</t>
    </r>
  </si>
  <si>
    <t>支給量確認計算シート</t>
  </si>
  <si>
    <t>介護者がいますか？</t>
  </si>
  <si>
    <t>主たる介護者の他に介護者がいますか？</t>
  </si>
  <si>
    <t>主たる介護者の年齢はおいくつですか？</t>
  </si>
  <si>
    <t>主たる介護者の１日の在宅時間はどれくらいですか？</t>
  </si>
  <si>
    <t>主たる介護者の健康状態はどうですか？</t>
  </si>
  <si>
    <t>当該申請者以外に介護を要する方はいますか？（乳幼児を含む）</t>
  </si>
  <si>
    <t>住居内の状況として車いす等による移動が困難ですか？</t>
  </si>
  <si>
    <t>住居の物理的な環境から入浴等の介助に非常に手間がかかりますか？</t>
  </si>
  <si>
    <t>長期間の入所・入院状態から退所・退院するにあたり、一時的に多くの支給量が必要な状況ですか？（３ヶ月ごとに状況確認し、最大６ヶ月間）</t>
  </si>
  <si>
    <t>家族等との同居から単身生活を始めたばかりで生活に慣れるまで、一時的に多くの支給量が必要な状況ですか？（３ヶ月ごとに状況確認し、最大６ヶ月間）</t>
  </si>
  <si>
    <t>Q1 障害福祉サービスを利用申請された方の障害程度区分と利用サービスを選択してください</t>
  </si>
  <si>
    <t>Q2 障害福祉サービスを利用申請をされた方の該当する介護の状況を選択してください</t>
  </si>
  <si>
    <t>Q３ 障害福祉サービスを利用申請された方の利用サービスと利用時間を入力してください(※居宅介護のみ複数選択可)</t>
  </si>
  <si>
    <t>氏名</t>
  </si>
  <si>
    <t>793単位(4時間当たり)</t>
  </si>
  <si>
    <t>773単位(4時間当たり)</t>
  </si>
  <si>
    <t>居宅介護（介護保険対象者）</t>
  </si>
  <si>
    <t>居宅介護（介護保険対象者）</t>
  </si>
  <si>
    <t>重度訪問介護（日中活動系併用者）</t>
  </si>
  <si>
    <t>重度訪問介護</t>
  </si>
  <si>
    <t>行動援護</t>
  </si>
  <si>
    <t>重度障害者等包括支援（1日12時間未満）</t>
  </si>
  <si>
    <t>重度障害者等包括支援（1日12時間以上）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</si>
</sst>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63">
    <font>
      <sz val="11"/>
      <color theme="1"/>
      <name val="Calibri"/>
      <family val="3"/>
    </font>
    <font>
      <sz val="11"/>
      <color indexed="8"/>
      <name val="ＭＳ Ｐゴシック"/>
      <family val="3"/>
    </font>
    <font>
      <sz val="6"/>
      <name val="ＭＳ Ｐゴシック"/>
      <family val="3"/>
    </font>
    <font>
      <sz val="11"/>
      <name val="ＭＳ Ｐゴシック"/>
      <family val="3"/>
    </font>
    <font>
      <b/>
      <sz val="11"/>
      <name val="ＭＳ Ｐゴシック"/>
      <family val="3"/>
    </font>
    <font>
      <sz val="11"/>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1"/>
      <name val="ＭＳ Ｐゴシック"/>
      <family val="3"/>
    </font>
    <font>
      <sz val="10"/>
      <color indexed="9"/>
      <name val="ＭＳ Ｐゴシック"/>
      <family val="3"/>
    </font>
    <font>
      <sz val="10"/>
      <color indexed="8"/>
      <name val="ＭＳ Ｐゴシック"/>
      <family val="3"/>
    </font>
    <font>
      <sz val="9"/>
      <name val="ＭＳ Ｐゴシック"/>
      <family val="3"/>
    </font>
    <font>
      <sz val="10"/>
      <name val="ＭＳ Ｐゴシック"/>
      <family val="3"/>
    </font>
    <font>
      <b/>
      <sz val="14"/>
      <name val="ＭＳ Ｐゴシック"/>
      <family val="3"/>
    </font>
    <font>
      <b/>
      <sz val="12"/>
      <name val="ＭＳ Ｐゴシック"/>
      <family val="3"/>
    </font>
    <font>
      <sz val="12"/>
      <color indexed="8"/>
      <name val="Arial"/>
      <family val="2"/>
    </font>
    <font>
      <sz val="10"/>
      <color indexed="27"/>
      <name val="ＭＳ Ｐゴシック"/>
      <family val="3"/>
    </font>
    <font>
      <sz val="11"/>
      <color indexed="27"/>
      <name val="ＭＳ Ｐゴシック"/>
      <family val="3"/>
    </font>
    <font>
      <sz val="14"/>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4" tint="0.7999799847602844"/>
      <name val="Calibri"/>
      <family val="3"/>
    </font>
    <font>
      <sz val="10"/>
      <color theme="0"/>
      <name val="Calibri"/>
      <family val="3"/>
    </font>
    <font>
      <sz val="10"/>
      <color theme="1"/>
      <name val="Calibri"/>
      <family val="3"/>
    </font>
    <font>
      <sz val="11"/>
      <name val="Calibri"/>
      <family val="3"/>
    </font>
    <font>
      <b/>
      <sz val="11"/>
      <name val="Calibri"/>
      <family val="3"/>
    </font>
    <font>
      <sz val="9"/>
      <name val="Calibri"/>
      <family val="3"/>
    </font>
    <font>
      <sz val="10"/>
      <name val="Calibri"/>
      <family val="3"/>
    </font>
    <font>
      <b/>
      <sz val="14"/>
      <name val="Calibri"/>
      <family val="3"/>
    </font>
    <font>
      <b/>
      <sz val="12"/>
      <name val="Calibri"/>
      <family val="3"/>
    </font>
    <font>
      <sz val="12"/>
      <color theme="1"/>
      <name val="Arial"/>
      <family val="2"/>
    </font>
    <font>
      <sz val="10"/>
      <color theme="8" tint="0.7999799847602844"/>
      <name val="Calibri"/>
      <family val="3"/>
    </font>
    <font>
      <sz val="11"/>
      <color theme="8" tint="0.7999799847602844"/>
      <name val="Calibri"/>
      <family val="3"/>
    </font>
    <font>
      <sz val="14"/>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bottom style="thin"/>
    </border>
    <border>
      <left style="medium"/>
      <right style="medium"/>
      <top/>
      <bottom style="double"/>
    </border>
    <border>
      <left style="medium"/>
      <right style="medium"/>
      <top style="medium"/>
      <bottom style="medium"/>
    </border>
    <border>
      <left style="medium"/>
      <right style="medium"/>
      <top style="medium"/>
      <bottom style="dashed"/>
    </border>
    <border>
      <left/>
      <right style="thin"/>
      <top style="medium"/>
      <bottom style="dashed"/>
    </border>
    <border>
      <left style="thin"/>
      <right style="thin"/>
      <top style="medium"/>
      <bottom style="dashed"/>
    </border>
    <border>
      <left style="thin"/>
      <right style="medium"/>
      <top style="medium"/>
      <bottom style="dashed"/>
    </border>
    <border>
      <left/>
      <right style="thin"/>
      <top/>
      <bottom style="thin"/>
    </border>
    <border>
      <left style="thin"/>
      <right style="thin"/>
      <top/>
      <bottom style="thin"/>
    </border>
    <border>
      <left style="thin"/>
      <right style="medium"/>
      <top/>
      <bottom style="thin"/>
    </border>
    <border>
      <left style="medium"/>
      <right style="medium"/>
      <top style="thin"/>
      <bottom style="dashed"/>
    </border>
    <border>
      <left/>
      <right style="thin"/>
      <top style="thin"/>
      <bottom style="dashed"/>
    </border>
    <border>
      <left style="thin"/>
      <right style="thin"/>
      <top style="thin"/>
      <bottom style="dashed"/>
    </border>
    <border>
      <left style="thin"/>
      <right style="medium"/>
      <top style="thin"/>
      <bottom style="dashed"/>
    </border>
    <border>
      <left/>
      <right style="thin"/>
      <top/>
      <bottom style="double"/>
    </border>
    <border>
      <left style="thin"/>
      <right style="thin"/>
      <top/>
      <bottom style="double"/>
    </border>
    <border>
      <left style="thin"/>
      <right style="medium"/>
      <top/>
      <bottom style="double"/>
    </border>
    <border>
      <left style="medium"/>
      <right style="medium"/>
      <top style="double"/>
      <bottom style="dashed"/>
    </border>
    <border>
      <left/>
      <right style="thin"/>
      <top style="double"/>
      <bottom style="dashed"/>
    </border>
    <border>
      <left style="thin"/>
      <right style="thin"/>
      <top style="double"/>
      <bottom style="dashed"/>
    </border>
    <border>
      <left style="thin"/>
      <right style="medium"/>
      <top style="double"/>
      <bottom style="dashed"/>
    </border>
    <border>
      <left style="medium"/>
      <right style="medium"/>
      <top style="thin"/>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double"/>
      <bottom style="dotted"/>
    </border>
    <border>
      <left/>
      <right style="thin"/>
      <top style="double"/>
      <bottom style="dotted"/>
    </border>
    <border>
      <left style="thin"/>
      <right style="thin"/>
      <top style="double"/>
      <bottom style="dotted"/>
    </border>
    <border>
      <left style="thin"/>
      <right style="medium"/>
      <top style="double"/>
      <bottom style="dotted"/>
    </border>
    <border>
      <left style="thin"/>
      <right style="thin"/>
      <top style="thin"/>
      <bottom style="thin"/>
    </border>
    <border>
      <left style="medium"/>
      <right style="medium"/>
      <top/>
      <bottom style="medium"/>
    </border>
    <border>
      <left/>
      <right style="thin"/>
      <top style="thin"/>
      <bottom style="thin"/>
    </border>
    <border>
      <left/>
      <right/>
      <top/>
      <bottom style="medium"/>
    </border>
    <border>
      <left/>
      <right/>
      <top style="medium"/>
      <bottom style="medium"/>
    </border>
    <border>
      <left/>
      <right style="thin"/>
      <top style="dotted"/>
      <bottom style="double"/>
    </border>
    <border>
      <left style="thin"/>
      <right style="thin"/>
      <top style="dotted"/>
      <bottom style="double"/>
    </border>
    <border>
      <left style="thin"/>
      <right style="medium"/>
      <top style="dotted"/>
      <bottom style="double"/>
    </border>
    <border>
      <left/>
      <right/>
      <top style="thin"/>
      <bottom/>
    </border>
    <border>
      <left/>
      <right/>
      <top style="medium"/>
      <bottom/>
    </border>
    <border>
      <left style="medium"/>
      <right/>
      <top style="medium"/>
      <bottom style="medium"/>
    </border>
    <border>
      <left/>
      <right style="medium"/>
      <top style="medium"/>
      <bottom style="medium"/>
    </border>
    <border>
      <left style="medium"/>
      <right/>
      <top style="medium"/>
      <bottom style="thin"/>
    </border>
    <border>
      <left style="medium"/>
      <right style="medium"/>
      <top style="medium"/>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medium"/>
      <right/>
      <top/>
      <bottom/>
    </border>
    <border>
      <left style="medium"/>
      <right style="medium"/>
      <top style="dashed"/>
      <bottom style="thin"/>
    </border>
    <border>
      <left/>
      <right style="thin"/>
      <top style="dashed"/>
      <bottom style="thin"/>
    </border>
    <border>
      <left style="thin"/>
      <right style="thin"/>
      <top style="dashed"/>
      <bottom style="thin"/>
    </border>
    <border>
      <left style="thin"/>
      <right style="medium"/>
      <top style="dashed"/>
      <bottom style="thin"/>
    </border>
    <border>
      <left style="medium"/>
      <right style="medium"/>
      <top/>
      <bottom/>
    </border>
    <border>
      <left style="medium"/>
      <right style="medium"/>
      <top style="dotted"/>
      <bottom style="double"/>
    </border>
    <border>
      <left style="medium"/>
      <right style="thin"/>
      <top style="thin"/>
      <bottom/>
    </border>
    <border>
      <left style="medium"/>
      <right style="thin"/>
      <top/>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medium"/>
      <right/>
      <top style="medium"/>
      <bottom/>
    </border>
    <border>
      <left style="thin"/>
      <right/>
      <top style="thin"/>
      <bottom style="thin"/>
    </border>
    <border>
      <left/>
      <right/>
      <top style="thin"/>
      <bottom style="thin"/>
    </border>
    <border>
      <left/>
      <right style="thin"/>
      <top style="thin"/>
      <bottom/>
    </border>
    <border>
      <left style="medium"/>
      <right>
        <color indexed="63"/>
      </right>
      <top style="thin"/>
      <bottom style="thin"/>
    </border>
    <border>
      <left style="medium"/>
      <right style="medium"/>
      <top style="medium"/>
      <bottom/>
    </border>
    <border>
      <left style="medium"/>
      <right/>
      <top style="thin"/>
      <bottom/>
    </border>
    <border>
      <left/>
      <right style="thin"/>
      <top/>
      <bottom/>
    </border>
    <border>
      <left style="medium"/>
      <right/>
      <top/>
      <bottom style="thin"/>
    </border>
    <border>
      <left style="thin"/>
      <right style="thin"/>
      <top style="thin"/>
      <bottom/>
    </border>
    <border>
      <left style="thin"/>
      <right style="thin"/>
      <top/>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right style="medium"/>
      <top style="medium"/>
      <bottom/>
    </border>
    <border>
      <left style="medium"/>
      <right/>
      <top/>
      <bottom style="medium"/>
    </border>
    <border>
      <left/>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99">
    <xf numFmtId="0" fontId="0" fillId="0" borderId="0" xfId="0" applyFont="1" applyAlignment="1">
      <alignment vertical="center"/>
    </xf>
    <xf numFmtId="0" fontId="0" fillId="0" borderId="0" xfId="0" applyAlignment="1" applyProtection="1">
      <alignment vertical="center"/>
      <protection/>
    </xf>
    <xf numFmtId="0" fontId="0" fillId="0" borderId="0" xfId="0" applyAlignment="1" applyProtection="1">
      <alignment horizontal="center" vertical="center"/>
      <protection/>
    </xf>
    <xf numFmtId="0" fontId="50" fillId="2" borderId="10" xfId="0" applyFont="1" applyFill="1" applyBorder="1" applyAlignment="1" applyProtection="1">
      <alignment vertical="center"/>
      <protection/>
    </xf>
    <xf numFmtId="0" fontId="51" fillId="0" borderId="10" xfId="0" applyFont="1" applyBorder="1" applyAlignment="1" applyProtection="1">
      <alignment vertical="center" wrapText="1"/>
      <protection/>
    </xf>
    <xf numFmtId="0" fontId="51" fillId="0" borderId="11" xfId="0" applyFont="1" applyBorder="1" applyAlignment="1" applyProtection="1">
      <alignment vertical="center" wrapText="1"/>
      <protection/>
    </xf>
    <xf numFmtId="0" fontId="52" fillId="33" borderId="0" xfId="0" applyFont="1" applyFill="1" applyBorder="1" applyAlignment="1" applyProtection="1">
      <alignment vertical="center" wrapText="1"/>
      <protection/>
    </xf>
    <xf numFmtId="0" fontId="52" fillId="33" borderId="0" xfId="0" applyFont="1" applyFill="1" applyBorder="1" applyAlignment="1" applyProtection="1">
      <alignment vertical="center" wrapText="1"/>
      <protection/>
    </xf>
    <xf numFmtId="0" fontId="53" fillId="0" borderId="0" xfId="0" applyFont="1" applyAlignment="1">
      <alignment vertical="center"/>
    </xf>
    <xf numFmtId="0" fontId="53" fillId="0" borderId="0" xfId="0" applyFont="1" applyAlignment="1">
      <alignment vertical="center"/>
    </xf>
    <xf numFmtId="0" fontId="53" fillId="0" borderId="0" xfId="0" applyFont="1" applyAlignment="1" applyProtection="1">
      <alignment vertical="center"/>
      <protection/>
    </xf>
    <xf numFmtId="0" fontId="0" fillId="0" borderId="0" xfId="0" applyAlignment="1" applyProtection="1">
      <alignment vertical="center" wrapText="1"/>
      <protection/>
    </xf>
    <xf numFmtId="0" fontId="0" fillId="33" borderId="0" xfId="0" applyFill="1" applyBorder="1" applyAlignment="1" applyProtection="1">
      <alignment vertical="center" wrapText="1"/>
      <protection/>
    </xf>
    <xf numFmtId="0" fontId="53" fillId="0" borderId="0" xfId="0" applyFont="1" applyAlignment="1" applyProtection="1">
      <alignment vertical="center"/>
      <protection/>
    </xf>
    <xf numFmtId="0" fontId="54" fillId="0" borderId="0" xfId="0" applyFont="1" applyAlignment="1" applyProtection="1">
      <alignment vertical="center"/>
      <protection/>
    </xf>
    <xf numFmtId="0" fontId="53" fillId="0" borderId="0" xfId="0" applyFont="1" applyBorder="1" applyAlignment="1" applyProtection="1">
      <alignment vertical="center"/>
      <protection/>
    </xf>
    <xf numFmtId="0" fontId="53" fillId="0" borderId="0" xfId="0" applyFont="1" applyFill="1" applyAlignment="1" applyProtection="1">
      <alignment vertical="center"/>
      <protection/>
    </xf>
    <xf numFmtId="0" fontId="53" fillId="0" borderId="0" xfId="0" applyFont="1" applyFill="1" applyBorder="1" applyAlignment="1" applyProtection="1">
      <alignment vertical="center"/>
      <protection/>
    </xf>
    <xf numFmtId="0" fontId="55" fillId="0" borderId="0" xfId="0" applyFont="1" applyFill="1" applyAlignment="1" applyProtection="1">
      <alignment vertical="center"/>
      <protection/>
    </xf>
    <xf numFmtId="0" fontId="53" fillId="0" borderId="0" xfId="0" applyFont="1" applyBorder="1" applyAlignment="1" applyProtection="1">
      <alignment horizontal="left" vertical="center"/>
      <protection/>
    </xf>
    <xf numFmtId="0" fontId="53" fillId="0" borderId="12" xfId="0" applyFont="1" applyBorder="1" applyAlignment="1" applyProtection="1">
      <alignment vertical="center"/>
      <protection/>
    </xf>
    <xf numFmtId="0" fontId="53" fillId="2" borderId="13" xfId="0" applyFont="1" applyFill="1" applyBorder="1" applyAlignment="1" applyProtection="1">
      <alignment vertical="center"/>
      <protection/>
    </xf>
    <xf numFmtId="176" fontId="53" fillId="2" borderId="14" xfId="0" applyNumberFormat="1" applyFont="1" applyFill="1" applyBorder="1" applyAlignment="1" applyProtection="1">
      <alignment vertical="center"/>
      <protection/>
    </xf>
    <xf numFmtId="176" fontId="53" fillId="2" borderId="15" xfId="0" applyNumberFormat="1" applyFont="1" applyFill="1" applyBorder="1" applyAlignment="1" applyProtection="1">
      <alignment vertical="center"/>
      <protection/>
    </xf>
    <xf numFmtId="176" fontId="53" fillId="2" borderId="16" xfId="0" applyNumberFormat="1" applyFont="1" applyFill="1" applyBorder="1" applyAlignment="1" applyProtection="1">
      <alignment vertical="center"/>
      <protection/>
    </xf>
    <xf numFmtId="176" fontId="53" fillId="2" borderId="17" xfId="0" applyNumberFormat="1" applyFont="1" applyFill="1" applyBorder="1" applyAlignment="1" applyProtection="1">
      <alignment vertical="center"/>
      <protection/>
    </xf>
    <xf numFmtId="176" fontId="53" fillId="2" borderId="18" xfId="0" applyNumberFormat="1" applyFont="1" applyFill="1" applyBorder="1" applyAlignment="1" applyProtection="1">
      <alignment vertical="center"/>
      <protection/>
    </xf>
    <xf numFmtId="176" fontId="53" fillId="2" borderId="19" xfId="0" applyNumberFormat="1" applyFont="1" applyFill="1" applyBorder="1" applyAlignment="1" applyProtection="1">
      <alignment vertical="center"/>
      <protection/>
    </xf>
    <xf numFmtId="0" fontId="56" fillId="0" borderId="20" xfId="0" applyFont="1" applyBorder="1" applyAlignment="1" applyProtection="1">
      <alignment vertical="center" wrapText="1"/>
      <protection/>
    </xf>
    <xf numFmtId="176" fontId="53" fillId="0" borderId="21" xfId="0" applyNumberFormat="1" applyFont="1" applyBorder="1" applyAlignment="1" applyProtection="1">
      <alignment vertical="center"/>
      <protection/>
    </xf>
    <xf numFmtId="176" fontId="53" fillId="0" borderId="22" xfId="0" applyNumberFormat="1" applyFont="1" applyBorder="1" applyAlignment="1" applyProtection="1">
      <alignment vertical="center"/>
      <protection/>
    </xf>
    <xf numFmtId="176" fontId="53" fillId="0" borderId="23" xfId="0" applyNumberFormat="1" applyFont="1" applyBorder="1" applyAlignment="1" applyProtection="1">
      <alignment vertical="center"/>
      <protection/>
    </xf>
    <xf numFmtId="176" fontId="53" fillId="0" borderId="24" xfId="0" applyNumberFormat="1" applyFont="1" applyBorder="1" applyAlignment="1" applyProtection="1">
      <alignment vertical="center"/>
      <protection/>
    </xf>
    <xf numFmtId="176" fontId="53" fillId="0" borderId="25" xfId="0" applyNumberFormat="1" applyFont="1" applyBorder="1" applyAlignment="1" applyProtection="1">
      <alignment vertical="center"/>
      <protection/>
    </xf>
    <xf numFmtId="176" fontId="53" fillId="0" borderId="26" xfId="0" applyNumberFormat="1" applyFont="1" applyBorder="1" applyAlignment="1" applyProtection="1">
      <alignment vertical="center"/>
      <protection/>
    </xf>
    <xf numFmtId="0" fontId="53" fillId="2" borderId="27" xfId="0" applyFont="1" applyFill="1" applyBorder="1" applyAlignment="1" applyProtection="1">
      <alignment vertical="center"/>
      <protection/>
    </xf>
    <xf numFmtId="176" fontId="53" fillId="2" borderId="28" xfId="0" applyNumberFormat="1" applyFont="1" applyFill="1" applyBorder="1" applyAlignment="1" applyProtection="1">
      <alignment vertical="center"/>
      <protection/>
    </xf>
    <xf numFmtId="176" fontId="53" fillId="2" borderId="29" xfId="0" applyNumberFormat="1" applyFont="1" applyFill="1" applyBorder="1" applyAlignment="1" applyProtection="1">
      <alignment vertical="center"/>
      <protection/>
    </xf>
    <xf numFmtId="176" fontId="53" fillId="2" borderId="30" xfId="0" applyNumberFormat="1" applyFont="1" applyFill="1" applyBorder="1" applyAlignment="1" applyProtection="1">
      <alignment vertical="center"/>
      <protection/>
    </xf>
    <xf numFmtId="0" fontId="56" fillId="0" borderId="31" xfId="0" applyFont="1" applyBorder="1" applyAlignment="1" applyProtection="1">
      <alignment vertical="center" wrapText="1"/>
      <protection/>
    </xf>
    <xf numFmtId="176" fontId="53" fillId="0" borderId="32" xfId="0" applyNumberFormat="1" applyFont="1" applyBorder="1" applyAlignment="1" applyProtection="1">
      <alignment vertical="center"/>
      <protection/>
    </xf>
    <xf numFmtId="176" fontId="53" fillId="0" borderId="33" xfId="0" applyNumberFormat="1" applyFont="1" applyBorder="1" applyAlignment="1" applyProtection="1">
      <alignment vertical="center"/>
      <protection/>
    </xf>
    <xf numFmtId="176" fontId="53" fillId="0" borderId="34" xfId="0" applyNumberFormat="1" applyFont="1" applyBorder="1" applyAlignment="1" applyProtection="1">
      <alignment vertical="center"/>
      <protection/>
    </xf>
    <xf numFmtId="176" fontId="53" fillId="0" borderId="17" xfId="0" applyNumberFormat="1" applyFont="1" applyBorder="1" applyAlignment="1" applyProtection="1">
      <alignment vertical="center"/>
      <protection/>
    </xf>
    <xf numFmtId="176" fontId="53" fillId="0" borderId="18" xfId="0" applyNumberFormat="1" applyFont="1" applyBorder="1" applyAlignment="1" applyProtection="1">
      <alignment vertical="center"/>
      <protection/>
    </xf>
    <xf numFmtId="176" fontId="53" fillId="0" borderId="19" xfId="0" applyNumberFormat="1" applyFont="1" applyBorder="1" applyAlignment="1" applyProtection="1">
      <alignment vertical="center"/>
      <protection/>
    </xf>
    <xf numFmtId="0" fontId="53" fillId="2" borderId="35" xfId="0" applyFont="1" applyFill="1" applyBorder="1" applyAlignment="1" applyProtection="1">
      <alignment vertical="center"/>
      <protection/>
    </xf>
    <xf numFmtId="176" fontId="53" fillId="2" borderId="36" xfId="0" applyNumberFormat="1" applyFont="1" applyFill="1" applyBorder="1" applyAlignment="1" applyProtection="1">
      <alignment vertical="center"/>
      <protection/>
    </xf>
    <xf numFmtId="176" fontId="53" fillId="2" borderId="37" xfId="0" applyNumberFormat="1" applyFont="1" applyFill="1" applyBorder="1" applyAlignment="1" applyProtection="1">
      <alignment vertical="center"/>
      <protection/>
    </xf>
    <xf numFmtId="176" fontId="53" fillId="2" borderId="38" xfId="0" applyNumberFormat="1" applyFont="1" applyFill="1" applyBorder="1" applyAlignment="1" applyProtection="1">
      <alignment vertical="center"/>
      <protection/>
    </xf>
    <xf numFmtId="0" fontId="56" fillId="0" borderId="31" xfId="0" applyFont="1" applyBorder="1" applyAlignment="1" applyProtection="1">
      <alignment vertical="center" wrapText="1"/>
      <protection/>
    </xf>
    <xf numFmtId="0" fontId="56" fillId="2" borderId="35" xfId="0" applyFont="1" applyFill="1" applyBorder="1" applyAlignment="1" applyProtection="1">
      <alignment vertical="center"/>
      <protection/>
    </xf>
    <xf numFmtId="176" fontId="53" fillId="0" borderId="0" xfId="0" applyNumberFormat="1" applyFont="1" applyFill="1" applyBorder="1" applyAlignment="1" applyProtection="1">
      <alignment vertical="center"/>
      <protection/>
    </xf>
    <xf numFmtId="0" fontId="53" fillId="0" borderId="39" xfId="0" applyFont="1" applyBorder="1" applyAlignment="1" applyProtection="1">
      <alignment vertical="center"/>
      <protection/>
    </xf>
    <xf numFmtId="0" fontId="53" fillId="0" borderId="0" xfId="0" applyFont="1" applyFill="1" applyBorder="1" applyAlignment="1" applyProtection="1">
      <alignment horizontal="center" vertical="center"/>
      <protection/>
    </xf>
    <xf numFmtId="0" fontId="53" fillId="0" borderId="39" xfId="0" applyFont="1" applyBorder="1" applyAlignment="1" applyProtection="1">
      <alignment horizontal="center" vertical="center"/>
      <protection/>
    </xf>
    <xf numFmtId="0" fontId="53" fillId="0" borderId="39" xfId="0" applyFont="1" applyBorder="1" applyAlignment="1" applyProtection="1">
      <alignment vertical="center" wrapText="1"/>
      <protection/>
    </xf>
    <xf numFmtId="0" fontId="53" fillId="0" borderId="12" xfId="0" applyFont="1" applyBorder="1" applyAlignment="1" applyProtection="1">
      <alignment horizontal="center" vertical="center"/>
      <protection/>
    </xf>
    <xf numFmtId="0" fontId="5" fillId="0" borderId="0" xfId="0" applyFont="1" applyAlignment="1" applyProtection="1">
      <alignment horizontal="left" vertical="center"/>
      <protection/>
    </xf>
    <xf numFmtId="0" fontId="53" fillId="2" borderId="39" xfId="0" applyFont="1" applyFill="1" applyBorder="1" applyAlignment="1" applyProtection="1">
      <alignment vertical="center"/>
      <protection/>
    </xf>
    <xf numFmtId="0" fontId="53" fillId="2" borderId="39" xfId="0" applyFont="1" applyFill="1" applyBorder="1" applyAlignment="1" applyProtection="1">
      <alignment horizontal="center" vertical="center"/>
      <protection/>
    </xf>
    <xf numFmtId="0" fontId="53" fillId="0" borderId="0" xfId="0" applyFont="1" applyFill="1" applyBorder="1" applyAlignment="1" applyProtection="1">
      <alignment horizontal="left" vertical="center"/>
      <protection/>
    </xf>
    <xf numFmtId="0" fontId="53" fillId="0" borderId="12" xfId="0" applyFont="1" applyFill="1" applyBorder="1" applyAlignment="1" applyProtection="1">
      <alignment horizontal="center" vertical="center"/>
      <protection/>
    </xf>
    <xf numFmtId="0" fontId="53" fillId="0" borderId="40" xfId="0" applyFont="1" applyBorder="1" applyAlignment="1" applyProtection="1">
      <alignment vertical="center"/>
      <protection/>
    </xf>
    <xf numFmtId="176" fontId="53" fillId="0" borderId="12" xfId="0" applyNumberFormat="1" applyFont="1" applyBorder="1" applyAlignment="1" applyProtection="1">
      <alignment vertical="center"/>
      <protection/>
    </xf>
    <xf numFmtId="0" fontId="57" fillId="0" borderId="12" xfId="0" applyFont="1" applyBorder="1" applyAlignment="1" applyProtection="1">
      <alignment horizontal="center" vertical="center" shrinkToFit="1"/>
      <protection locked="0"/>
    </xf>
    <xf numFmtId="0" fontId="53" fillId="0" borderId="0" xfId="0" applyFont="1" applyBorder="1" applyAlignment="1" applyProtection="1">
      <alignment horizontal="right" vertical="center"/>
      <protection/>
    </xf>
    <xf numFmtId="0" fontId="53" fillId="0" borderId="41" xfId="0" applyFont="1" applyBorder="1" applyAlignment="1" applyProtection="1">
      <alignment vertical="center"/>
      <protection/>
    </xf>
    <xf numFmtId="0" fontId="54" fillId="34" borderId="42" xfId="0" applyFont="1" applyFill="1" applyBorder="1" applyAlignment="1" applyProtection="1">
      <alignment vertical="center"/>
      <protection/>
    </xf>
    <xf numFmtId="0" fontId="54" fillId="34" borderId="43" xfId="0" applyFont="1" applyFill="1" applyBorder="1" applyAlignment="1" applyProtection="1">
      <alignment vertical="center"/>
      <protection/>
    </xf>
    <xf numFmtId="0" fontId="53" fillId="0" borderId="0" xfId="0" applyFont="1" applyFill="1" applyBorder="1" applyAlignment="1" applyProtection="1">
      <alignment horizontal="right" vertical="center"/>
      <protection/>
    </xf>
    <xf numFmtId="176" fontId="57" fillId="0" borderId="0" xfId="0" applyNumberFormat="1" applyFont="1" applyFill="1" applyBorder="1" applyAlignment="1" applyProtection="1">
      <alignment horizontal="center" vertical="center"/>
      <protection/>
    </xf>
    <xf numFmtId="0" fontId="58" fillId="0" borderId="12" xfId="0" applyFont="1" applyFill="1" applyBorder="1" applyAlignment="1" applyProtection="1">
      <alignment horizontal="center" vertical="center"/>
      <protection/>
    </xf>
    <xf numFmtId="176" fontId="53" fillId="0" borderId="44" xfId="0" applyNumberFormat="1" applyFont="1" applyBorder="1" applyAlignment="1" applyProtection="1">
      <alignment vertical="center"/>
      <protection/>
    </xf>
    <xf numFmtId="176" fontId="53" fillId="0" borderId="45" xfId="0" applyNumberFormat="1" applyFont="1" applyBorder="1" applyAlignment="1" applyProtection="1">
      <alignment vertical="center"/>
      <protection/>
    </xf>
    <xf numFmtId="176" fontId="53" fillId="0" borderId="46" xfId="0" applyNumberFormat="1" applyFont="1" applyBorder="1" applyAlignment="1" applyProtection="1">
      <alignment vertical="center"/>
      <protection/>
    </xf>
    <xf numFmtId="0" fontId="53" fillId="4" borderId="12" xfId="0" applyFont="1" applyFill="1" applyBorder="1" applyAlignment="1" applyProtection="1">
      <alignment vertical="center"/>
      <protection/>
    </xf>
    <xf numFmtId="0" fontId="53" fillId="0" borderId="0" xfId="0" applyFont="1" applyAlignment="1">
      <alignment horizontal="right" vertical="center"/>
    </xf>
    <xf numFmtId="0" fontId="53" fillId="0" borderId="47" xfId="0" applyFont="1" applyBorder="1" applyAlignment="1" applyProtection="1">
      <alignment horizontal="left" vertical="top" wrapText="1"/>
      <protection/>
    </xf>
    <xf numFmtId="0" fontId="54" fillId="0" borderId="0" xfId="0" applyFont="1" applyFill="1" applyBorder="1" applyAlignment="1" applyProtection="1">
      <alignment vertical="center"/>
      <protection/>
    </xf>
    <xf numFmtId="0" fontId="53" fillId="0" borderId="0" xfId="0" applyFont="1" applyFill="1" applyBorder="1" applyAlignment="1" applyProtection="1">
      <alignment horizontal="center" vertical="center"/>
      <protection locked="0"/>
    </xf>
    <xf numFmtId="0" fontId="53" fillId="0" borderId="12" xfId="0" applyFont="1" applyFill="1" applyBorder="1" applyAlignment="1" applyProtection="1">
      <alignment vertical="center"/>
      <protection/>
    </xf>
    <xf numFmtId="0" fontId="54" fillId="0" borderId="0" xfId="0" applyFont="1" applyFill="1" applyBorder="1" applyAlignment="1" applyProtection="1">
      <alignment horizontal="center" vertical="center"/>
      <protection/>
    </xf>
    <xf numFmtId="0" fontId="53" fillId="0" borderId="0" xfId="0" applyFont="1" applyFill="1" applyBorder="1" applyAlignment="1" applyProtection="1">
      <alignment horizontal="left" vertical="center"/>
      <protection/>
    </xf>
    <xf numFmtId="0" fontId="53" fillId="0" borderId="0" xfId="0" applyFont="1" applyFill="1" applyBorder="1" applyAlignment="1" applyProtection="1">
      <alignment horizontal="left" vertical="center" shrinkToFit="1"/>
      <protection/>
    </xf>
    <xf numFmtId="0" fontId="53" fillId="0" borderId="40" xfId="0" applyFont="1" applyBorder="1" applyAlignment="1">
      <alignment vertical="center"/>
    </xf>
    <xf numFmtId="0" fontId="53" fillId="0" borderId="12" xfId="0" applyFont="1" applyBorder="1" applyAlignment="1">
      <alignment vertical="center"/>
    </xf>
    <xf numFmtId="0" fontId="53" fillId="0" borderId="48" xfId="0" applyFont="1" applyBorder="1" applyAlignment="1" applyProtection="1">
      <alignment vertical="center"/>
      <protection/>
    </xf>
    <xf numFmtId="0" fontId="53" fillId="0" borderId="42" xfId="0" applyFont="1" applyBorder="1" applyAlignment="1" applyProtection="1">
      <alignment vertical="center"/>
      <protection/>
    </xf>
    <xf numFmtId="0" fontId="53" fillId="6" borderId="39" xfId="0" applyFont="1" applyFill="1" applyBorder="1" applyAlignment="1">
      <alignment vertical="center"/>
    </xf>
    <xf numFmtId="0" fontId="53" fillId="0" borderId="0" xfId="0" applyFont="1" applyFill="1" applyBorder="1" applyAlignment="1" applyProtection="1">
      <alignment horizontal="center" vertical="center" shrinkToFit="1"/>
      <protection/>
    </xf>
    <xf numFmtId="0" fontId="55" fillId="4" borderId="12" xfId="0" applyFont="1" applyFill="1" applyBorder="1" applyAlignment="1" applyProtection="1">
      <alignment horizontal="left" vertical="center" shrinkToFit="1"/>
      <protection/>
    </xf>
    <xf numFmtId="0" fontId="53" fillId="35" borderId="12" xfId="0" applyFont="1" applyFill="1" applyBorder="1" applyAlignment="1" applyProtection="1">
      <alignment horizontal="center" vertical="center"/>
      <protection locked="0"/>
    </xf>
    <xf numFmtId="0" fontId="55" fillId="35" borderId="12" xfId="0" applyFont="1" applyFill="1" applyBorder="1" applyAlignment="1" applyProtection="1">
      <alignment horizontal="center" vertical="center" wrapText="1" shrinkToFit="1"/>
      <protection/>
    </xf>
    <xf numFmtId="0" fontId="53" fillId="35" borderId="12" xfId="0" applyFont="1" applyFill="1" applyBorder="1" applyAlignment="1" applyProtection="1">
      <alignment horizontal="center" vertical="center"/>
      <protection/>
    </xf>
    <xf numFmtId="0" fontId="57" fillId="0" borderId="0" xfId="0" applyFont="1" applyAlignment="1">
      <alignment vertical="center"/>
    </xf>
    <xf numFmtId="0" fontId="53" fillId="0" borderId="42" xfId="0" applyFont="1" applyBorder="1" applyAlignment="1">
      <alignment horizontal="center" vertical="center"/>
    </xf>
    <xf numFmtId="0" fontId="53" fillId="0" borderId="12" xfId="0" applyFont="1" applyBorder="1" applyAlignment="1">
      <alignment horizontal="right" vertical="center"/>
    </xf>
    <xf numFmtId="0" fontId="53" fillId="0" borderId="12" xfId="0" applyFont="1" applyBorder="1" applyAlignment="1" applyProtection="1">
      <alignment horizontal="right" vertical="center"/>
      <protection/>
    </xf>
    <xf numFmtId="0" fontId="53" fillId="0" borderId="12" xfId="0" applyFont="1" applyBorder="1" applyAlignment="1">
      <alignment horizontal="center" vertical="center"/>
    </xf>
    <xf numFmtId="0" fontId="53" fillId="0" borderId="40" xfId="0" applyFont="1" applyBorder="1" applyAlignment="1">
      <alignment horizontal="center" vertical="center"/>
    </xf>
    <xf numFmtId="176" fontId="57" fillId="0" borderId="49" xfId="0" applyNumberFormat="1" applyFont="1" applyFill="1" applyBorder="1" applyAlignment="1" applyProtection="1">
      <alignment vertical="center"/>
      <protection/>
    </xf>
    <xf numFmtId="0" fontId="59" fillId="0" borderId="0" xfId="0" applyFont="1" applyAlignment="1">
      <alignment horizontal="left" vertical="center"/>
    </xf>
    <xf numFmtId="0" fontId="57" fillId="34" borderId="42" xfId="0" applyFont="1" applyFill="1" applyBorder="1" applyAlignment="1" applyProtection="1">
      <alignment horizontal="left" vertical="center"/>
      <protection/>
    </xf>
    <xf numFmtId="0" fontId="57" fillId="34" borderId="43" xfId="0" applyFont="1" applyFill="1" applyBorder="1" applyAlignment="1" applyProtection="1">
      <alignment horizontal="left" vertical="center"/>
      <protection/>
    </xf>
    <xf numFmtId="176" fontId="57" fillId="34" borderId="43" xfId="0" applyNumberFormat="1" applyFont="1" applyFill="1" applyBorder="1" applyAlignment="1" applyProtection="1">
      <alignment horizontal="right" vertical="center"/>
      <protection/>
    </xf>
    <xf numFmtId="176" fontId="57" fillId="0" borderId="50" xfId="0" applyNumberFormat="1" applyFont="1" applyFill="1" applyBorder="1" applyAlignment="1" applyProtection="1">
      <alignment horizontal="left" vertical="center"/>
      <protection/>
    </xf>
    <xf numFmtId="176" fontId="57" fillId="0" borderId="51" xfId="0" applyNumberFormat="1" applyFont="1" applyFill="1" applyBorder="1" applyAlignment="1" applyProtection="1">
      <alignment horizontal="right" vertical="center"/>
      <protection/>
    </xf>
    <xf numFmtId="176" fontId="57" fillId="0" borderId="49" xfId="0" applyNumberFormat="1" applyFont="1" applyFill="1" applyBorder="1" applyAlignment="1" applyProtection="1">
      <alignment horizontal="right" vertical="center"/>
      <protection/>
    </xf>
    <xf numFmtId="181" fontId="57" fillId="34" borderId="42" xfId="0" applyNumberFormat="1" applyFont="1" applyFill="1" applyBorder="1" applyAlignment="1" applyProtection="1">
      <alignment horizontal="right" vertical="center"/>
      <protection/>
    </xf>
    <xf numFmtId="0" fontId="58" fillId="0" borderId="52" xfId="0" applyFont="1" applyFill="1" applyBorder="1" applyAlignment="1" applyProtection="1">
      <alignment horizontal="center" vertical="center"/>
      <protection locked="0"/>
    </xf>
    <xf numFmtId="0" fontId="58" fillId="0" borderId="53" xfId="0" applyFont="1" applyFill="1" applyBorder="1" applyAlignment="1" applyProtection="1">
      <alignment horizontal="center" vertical="center"/>
      <protection locked="0"/>
    </xf>
    <xf numFmtId="0" fontId="58" fillId="0" borderId="40" xfId="0" applyFont="1" applyFill="1" applyBorder="1" applyAlignment="1" applyProtection="1">
      <alignment horizontal="center" vertical="center"/>
      <protection locked="0"/>
    </xf>
    <xf numFmtId="176" fontId="57" fillId="0" borderId="0" xfId="0" applyNumberFormat="1" applyFont="1" applyFill="1" applyBorder="1" applyAlignment="1" applyProtection="1">
      <alignment vertical="center"/>
      <protection/>
    </xf>
    <xf numFmtId="176" fontId="57" fillId="0" borderId="50" xfId="0" applyNumberFormat="1" applyFont="1" applyBorder="1" applyAlignment="1">
      <alignment horizontal="left" vertical="center"/>
    </xf>
    <xf numFmtId="176" fontId="57" fillId="0" borderId="42" xfId="0" applyNumberFormat="1" applyFont="1" applyFill="1" applyBorder="1" applyAlignment="1" applyProtection="1">
      <alignment vertical="center"/>
      <protection/>
    </xf>
    <xf numFmtId="176" fontId="57" fillId="0" borderId="54" xfId="0" applyNumberFormat="1" applyFont="1" applyFill="1" applyBorder="1" applyAlignment="1" applyProtection="1">
      <alignment vertical="center"/>
      <protection/>
    </xf>
    <xf numFmtId="176" fontId="57" fillId="0" borderId="55" xfId="0" applyNumberFormat="1" applyFont="1" applyFill="1" applyBorder="1" applyAlignment="1" applyProtection="1">
      <alignment vertical="center"/>
      <protection/>
    </xf>
    <xf numFmtId="0" fontId="54" fillId="0" borderId="56" xfId="0" applyFont="1" applyFill="1" applyBorder="1" applyAlignment="1" applyProtection="1">
      <alignment vertical="center"/>
      <protection locked="0"/>
    </xf>
    <xf numFmtId="0" fontId="51" fillId="0" borderId="57" xfId="0" applyFont="1" applyBorder="1" applyAlignment="1" applyProtection="1">
      <alignment vertical="center" wrapText="1"/>
      <protection/>
    </xf>
    <xf numFmtId="176" fontId="53" fillId="0" borderId="58" xfId="0" applyNumberFormat="1" applyFont="1" applyBorder="1" applyAlignment="1" applyProtection="1">
      <alignment vertical="center"/>
      <protection/>
    </xf>
    <xf numFmtId="176" fontId="53" fillId="0" borderId="59" xfId="0" applyNumberFormat="1" applyFont="1" applyBorder="1" applyAlignment="1" applyProtection="1">
      <alignment vertical="center"/>
      <protection/>
    </xf>
    <xf numFmtId="176" fontId="53" fillId="0" borderId="60" xfId="0" applyNumberFormat="1" applyFont="1" applyBorder="1" applyAlignment="1" applyProtection="1">
      <alignment vertical="center"/>
      <protection/>
    </xf>
    <xf numFmtId="0" fontId="60" fillId="0" borderId="10" xfId="0" applyFont="1" applyBorder="1" applyAlignment="1" applyProtection="1">
      <alignment vertical="center" wrapText="1"/>
      <protection/>
    </xf>
    <xf numFmtId="0" fontId="60" fillId="0" borderId="61" xfId="0" applyFont="1" applyBorder="1" applyAlignment="1" applyProtection="1">
      <alignment vertical="center" wrapText="1"/>
      <protection/>
    </xf>
    <xf numFmtId="0" fontId="34" fillId="2" borderId="10" xfId="0" applyFont="1" applyFill="1" applyBorder="1" applyAlignment="1" applyProtection="1">
      <alignment vertical="center"/>
      <protection/>
    </xf>
    <xf numFmtId="0" fontId="51" fillId="2" borderId="10" xfId="0" applyFont="1" applyFill="1" applyBorder="1" applyAlignment="1" applyProtection="1">
      <alignment vertical="center"/>
      <protection/>
    </xf>
    <xf numFmtId="0" fontId="61" fillId="2" borderId="10" xfId="0" applyFont="1" applyFill="1" applyBorder="1" applyAlignment="1" applyProtection="1">
      <alignment vertical="center"/>
      <protection/>
    </xf>
    <xf numFmtId="0" fontId="60" fillId="0" borderId="11" xfId="0" applyFont="1" applyBorder="1" applyAlignment="1" applyProtection="1">
      <alignment vertical="center" wrapText="1"/>
      <protection/>
    </xf>
    <xf numFmtId="0" fontId="60" fillId="0" borderId="62" xfId="0" applyFont="1" applyBorder="1" applyAlignment="1" applyProtection="1">
      <alignment vertical="center" wrapText="1"/>
      <protection/>
    </xf>
    <xf numFmtId="0" fontId="53" fillId="0" borderId="0" xfId="0" applyFont="1" applyBorder="1" applyAlignment="1">
      <alignment vertical="center"/>
    </xf>
    <xf numFmtId="0" fontId="57" fillId="0" borderId="0" xfId="0" applyFont="1" applyFill="1" applyBorder="1" applyAlignment="1" applyProtection="1">
      <alignment horizontal="left" vertical="center"/>
      <protection/>
    </xf>
    <xf numFmtId="0" fontId="58" fillId="0" borderId="0" xfId="0" applyFont="1" applyAlignment="1" applyProtection="1">
      <alignment horizontal="left" vertical="center"/>
      <protection/>
    </xf>
    <xf numFmtId="0" fontId="53" fillId="0" borderId="63" xfId="0" applyFont="1" applyBorder="1" applyAlignment="1" applyProtection="1">
      <alignment horizontal="right" vertical="center"/>
      <protection/>
    </xf>
    <xf numFmtId="0" fontId="0" fillId="0" borderId="64" xfId="0" applyBorder="1" applyAlignment="1">
      <alignment vertical="center"/>
    </xf>
    <xf numFmtId="0" fontId="56" fillId="0" borderId="65" xfId="0" applyFont="1" applyBorder="1" applyAlignment="1" applyProtection="1">
      <alignment horizontal="left" vertical="center" wrapText="1"/>
      <protection/>
    </xf>
    <xf numFmtId="0" fontId="0" fillId="0" borderId="47"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53" fillId="35" borderId="70" xfId="0" applyFont="1" applyFill="1" applyBorder="1" applyAlignment="1" applyProtection="1">
      <alignment horizontal="center" vertical="center"/>
      <protection locked="0"/>
    </xf>
    <xf numFmtId="0" fontId="53" fillId="0" borderId="71" xfId="0" applyFont="1" applyBorder="1" applyAlignment="1" applyProtection="1">
      <alignment horizontal="center" vertical="center"/>
      <protection/>
    </xf>
    <xf numFmtId="0" fontId="0" fillId="0" borderId="72" xfId="0" applyBorder="1" applyAlignment="1">
      <alignment vertical="center"/>
    </xf>
    <xf numFmtId="0" fontId="0" fillId="0" borderId="41" xfId="0" applyBorder="1" applyAlignment="1">
      <alignment vertical="center"/>
    </xf>
    <xf numFmtId="0" fontId="53" fillId="35" borderId="49" xfId="0" applyFont="1" applyFill="1" applyBorder="1" applyAlignment="1" applyProtection="1">
      <alignment horizontal="center" vertical="center"/>
      <protection locked="0"/>
    </xf>
    <xf numFmtId="0" fontId="53" fillId="0" borderId="39" xfId="0" applyFont="1" applyBorder="1" applyAlignment="1">
      <alignment horizontal="left" vertical="center"/>
    </xf>
    <xf numFmtId="0" fontId="53" fillId="0" borderId="71" xfId="0" applyFont="1" applyBorder="1" applyAlignment="1" applyProtection="1">
      <alignment horizontal="left" vertical="center" wrapText="1"/>
      <protection/>
    </xf>
    <xf numFmtId="0" fontId="53" fillId="0" borderId="72" xfId="0" applyFont="1" applyBorder="1" applyAlignment="1" applyProtection="1">
      <alignment horizontal="left" vertical="center" wrapText="1"/>
      <protection/>
    </xf>
    <xf numFmtId="0" fontId="53" fillId="0" borderId="41" xfId="0" applyFont="1" applyBorder="1" applyAlignment="1" applyProtection="1">
      <alignment horizontal="left" vertical="center" wrapText="1"/>
      <protection/>
    </xf>
    <xf numFmtId="0" fontId="53" fillId="0" borderId="65" xfId="0" applyFont="1" applyBorder="1" applyAlignment="1" applyProtection="1">
      <alignment horizontal="center" vertical="center"/>
      <protection/>
    </xf>
    <xf numFmtId="0" fontId="0" fillId="0" borderId="73" xfId="0" applyBorder="1" applyAlignment="1">
      <alignment vertical="center"/>
    </xf>
    <xf numFmtId="0" fontId="53" fillId="0" borderId="74" xfId="0" applyFont="1" applyBorder="1" applyAlignment="1" applyProtection="1">
      <alignment horizontal="left" vertical="center"/>
      <protection/>
    </xf>
    <xf numFmtId="0" fontId="53" fillId="33" borderId="74" xfId="0" applyFont="1" applyFill="1" applyBorder="1" applyAlignment="1" applyProtection="1">
      <alignment horizontal="left" vertical="center" wrapText="1"/>
      <protection/>
    </xf>
    <xf numFmtId="0" fontId="0" fillId="33" borderId="72" xfId="0" applyFill="1" applyBorder="1" applyAlignment="1">
      <alignment vertical="center"/>
    </xf>
    <xf numFmtId="0" fontId="0" fillId="33" borderId="41" xfId="0" applyFill="1" applyBorder="1" applyAlignment="1">
      <alignment vertical="center"/>
    </xf>
    <xf numFmtId="0" fontId="53" fillId="0" borderId="72" xfId="0" applyFont="1" applyBorder="1" applyAlignment="1" applyProtection="1">
      <alignment horizontal="center" vertical="center"/>
      <protection/>
    </xf>
    <xf numFmtId="0" fontId="53" fillId="0" borderId="41" xfId="0" applyFont="1" applyBorder="1" applyAlignment="1" applyProtection="1">
      <alignment horizontal="center" vertical="center"/>
      <protection/>
    </xf>
    <xf numFmtId="0" fontId="54" fillId="0" borderId="49" xfId="0" applyFont="1" applyFill="1" applyBorder="1" applyAlignment="1" applyProtection="1">
      <alignment horizontal="center" vertical="center" shrinkToFit="1"/>
      <protection locked="0"/>
    </xf>
    <xf numFmtId="0" fontId="54" fillId="0" borderId="50" xfId="0" applyFont="1" applyFill="1" applyBorder="1" applyAlignment="1" applyProtection="1">
      <alignment horizontal="center" vertical="center" shrinkToFit="1"/>
      <protection locked="0"/>
    </xf>
    <xf numFmtId="0" fontId="53" fillId="0" borderId="39" xfId="0" applyFont="1" applyBorder="1" applyAlignment="1">
      <alignment horizontal="left" vertical="center" shrinkToFit="1"/>
    </xf>
    <xf numFmtId="0" fontId="53" fillId="6" borderId="39" xfId="0" applyFont="1" applyFill="1" applyBorder="1" applyAlignment="1">
      <alignment horizontal="center" vertical="center"/>
    </xf>
    <xf numFmtId="0" fontId="53" fillId="35" borderId="75" xfId="0" applyFont="1" applyFill="1" applyBorder="1" applyAlignment="1" applyProtection="1">
      <alignment horizontal="center" vertical="center"/>
      <protection locked="0"/>
    </xf>
    <xf numFmtId="0" fontId="53" fillId="33" borderId="76" xfId="0" applyFont="1" applyFill="1" applyBorder="1" applyAlignment="1" applyProtection="1">
      <alignment horizontal="left" vertical="center" wrapText="1"/>
      <protection/>
    </xf>
    <xf numFmtId="0" fontId="0" fillId="33" borderId="47" xfId="0" applyFill="1" applyBorder="1" applyAlignment="1">
      <alignment vertical="center"/>
    </xf>
    <xf numFmtId="0" fontId="0" fillId="33" borderId="73" xfId="0" applyFill="1" applyBorder="1" applyAlignment="1">
      <alignment vertical="center"/>
    </xf>
    <xf numFmtId="0" fontId="0" fillId="33" borderId="56" xfId="0" applyFill="1" applyBorder="1" applyAlignment="1">
      <alignment vertical="center"/>
    </xf>
    <xf numFmtId="0" fontId="0" fillId="33" borderId="0" xfId="0" applyFill="1" applyAlignment="1">
      <alignment vertical="center"/>
    </xf>
    <xf numFmtId="0" fontId="0" fillId="33" borderId="77" xfId="0" applyFill="1" applyBorder="1" applyAlignment="1">
      <alignment vertical="center"/>
    </xf>
    <xf numFmtId="0" fontId="0" fillId="33" borderId="78" xfId="0" applyFill="1" applyBorder="1" applyAlignment="1">
      <alignment vertical="center"/>
    </xf>
    <xf numFmtId="0" fontId="0" fillId="33" borderId="68" xfId="0" applyFill="1" applyBorder="1" applyAlignment="1">
      <alignment vertical="center"/>
    </xf>
    <xf numFmtId="0" fontId="0" fillId="33" borderId="17" xfId="0" applyFill="1" applyBorder="1" applyAlignment="1">
      <alignment vertical="center"/>
    </xf>
    <xf numFmtId="0" fontId="53" fillId="0" borderId="79" xfId="0" applyFont="1" applyBorder="1" applyAlignment="1" applyProtection="1">
      <alignment horizontal="right" vertical="center"/>
      <protection/>
    </xf>
    <xf numFmtId="0" fontId="0" fillId="0" borderId="80" xfId="0" applyBorder="1" applyAlignment="1">
      <alignment vertical="center"/>
    </xf>
    <xf numFmtId="0" fontId="0" fillId="0" borderId="18" xfId="0" applyBorder="1" applyAlignment="1">
      <alignment vertical="center"/>
    </xf>
    <xf numFmtId="0" fontId="53" fillId="0" borderId="76" xfId="0" applyFont="1" applyBorder="1" applyAlignment="1" applyProtection="1">
      <alignment horizontal="left" vertical="center" wrapText="1"/>
      <protection/>
    </xf>
    <xf numFmtId="0" fontId="0" fillId="0" borderId="47" xfId="0" applyBorder="1" applyAlignment="1">
      <alignment horizontal="left" vertical="center"/>
    </xf>
    <xf numFmtId="0" fontId="0" fillId="0" borderId="73" xfId="0" applyBorder="1" applyAlignment="1">
      <alignment horizontal="left" vertical="center"/>
    </xf>
    <xf numFmtId="0" fontId="0" fillId="0" borderId="78" xfId="0" applyBorder="1" applyAlignment="1">
      <alignment horizontal="left" vertical="center"/>
    </xf>
    <xf numFmtId="0" fontId="0" fillId="0" borderId="68" xfId="0" applyBorder="1" applyAlignment="1">
      <alignment horizontal="left" vertical="center"/>
    </xf>
    <xf numFmtId="0" fontId="0" fillId="0" borderId="17" xfId="0" applyBorder="1" applyAlignment="1">
      <alignment horizontal="left" vertical="center"/>
    </xf>
    <xf numFmtId="0" fontId="53" fillId="0" borderId="49" xfId="0" applyFont="1" applyFill="1" applyBorder="1" applyAlignment="1" applyProtection="1">
      <alignment horizontal="center" vertical="center"/>
      <protection/>
    </xf>
    <xf numFmtId="0" fontId="53" fillId="0" borderId="50" xfId="0" applyFont="1" applyFill="1" applyBorder="1" applyAlignment="1" applyProtection="1">
      <alignment horizontal="center" vertical="center"/>
      <protection/>
    </xf>
    <xf numFmtId="0" fontId="62" fillId="0" borderId="49" xfId="0" applyFont="1" applyBorder="1" applyAlignment="1" applyProtection="1">
      <alignment horizontal="center" vertical="center" shrinkToFit="1"/>
      <protection locked="0"/>
    </xf>
    <xf numFmtId="0" fontId="56" fillId="0" borderId="71" xfId="0" applyFont="1" applyBorder="1" applyAlignment="1" applyProtection="1">
      <alignment horizontal="left" vertical="center"/>
      <protection/>
    </xf>
    <xf numFmtId="0" fontId="0" fillId="0" borderId="81" xfId="0" applyBorder="1" applyAlignment="1">
      <alignment vertical="center"/>
    </xf>
    <xf numFmtId="0" fontId="53" fillId="0" borderId="82" xfId="0" applyFont="1" applyBorder="1" applyAlignment="1" applyProtection="1">
      <alignment horizontal="center" vertical="center"/>
      <protection/>
    </xf>
    <xf numFmtId="0" fontId="53" fillId="0" borderId="83" xfId="0" applyFont="1" applyBorder="1" applyAlignment="1" applyProtection="1">
      <alignment horizontal="center" vertical="center"/>
      <protection/>
    </xf>
    <xf numFmtId="0" fontId="53" fillId="0" borderId="84" xfId="0" applyFont="1" applyBorder="1" applyAlignment="1" applyProtection="1">
      <alignment horizontal="center" vertical="center"/>
      <protection/>
    </xf>
    <xf numFmtId="0" fontId="53" fillId="0" borderId="42" xfId="0" applyFont="1" applyBorder="1" applyAlignment="1" applyProtection="1">
      <alignment horizontal="center" vertical="center"/>
      <protection locked="0"/>
    </xf>
    <xf numFmtId="0" fontId="0" fillId="0" borderId="43" xfId="0" applyBorder="1" applyAlignment="1" applyProtection="1">
      <alignment vertical="center"/>
      <protection locked="0"/>
    </xf>
    <xf numFmtId="0" fontId="0" fillId="0" borderId="50" xfId="0" applyBorder="1" applyAlignment="1" applyProtection="1">
      <alignment vertical="center"/>
      <protection locked="0"/>
    </xf>
    <xf numFmtId="0" fontId="0" fillId="0" borderId="48" xfId="0" applyBorder="1" applyAlignment="1" applyProtection="1">
      <alignment vertical="center"/>
      <protection locked="0"/>
    </xf>
    <xf numFmtId="0" fontId="0" fillId="0" borderId="85" xfId="0" applyBorder="1" applyAlignment="1" applyProtection="1">
      <alignment vertical="center"/>
      <protection locked="0"/>
    </xf>
    <xf numFmtId="0" fontId="0" fillId="0" borderId="86" xfId="0" applyBorder="1" applyAlignment="1" applyProtection="1">
      <alignment vertical="center"/>
      <protection locked="0"/>
    </xf>
    <xf numFmtId="0" fontId="0" fillId="0" borderId="42" xfId="0" applyBorder="1" applyAlignment="1" applyProtection="1">
      <alignment vertical="center"/>
      <protection locked="0"/>
    </xf>
    <xf numFmtId="0" fontId="0" fillId="0" borderId="87" xfId="0" applyBorder="1" applyAlignment="1" applyProtection="1">
      <alignment vertical="center"/>
      <protection locked="0"/>
    </xf>
    <xf numFmtId="0" fontId="0" fillId="0" borderId="61" xfId="0" applyBorder="1" applyAlignment="1" applyProtection="1">
      <alignment vertical="center"/>
      <protection locked="0"/>
    </xf>
    <xf numFmtId="0" fontId="0" fillId="0" borderId="40" xfId="0"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5">
    <dxf>
      <font>
        <color rgb="FFFFFF00"/>
      </font>
      <fill>
        <patternFill>
          <bgColor rgb="FFFFFF00"/>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rgb="FF9C0006"/>
      </font>
      <fill>
        <patternFill>
          <bgColor rgb="FFFFC7CE"/>
        </patternFill>
      </fill>
    </dxf>
    <dxf>
      <font>
        <color theme="0"/>
      </font>
      <fill>
        <patternFill>
          <bgColor theme="0"/>
        </patternFill>
      </fill>
    </dxf>
    <dxf>
      <font>
        <color rgb="FFFFFF00"/>
      </font>
      <fill>
        <patternFill>
          <bgColor rgb="FFFFFF00"/>
        </patternFill>
      </fill>
    </dxf>
    <dxf>
      <fill>
        <patternFill>
          <bgColor theme="0"/>
        </patternFill>
      </fill>
    </dxf>
    <dxf>
      <font>
        <strike val="0"/>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strike val="0"/>
        <color theme="0"/>
      </font>
      <border/>
    </dxf>
    <dxf>
      <font>
        <color rgb="FFFFFF00"/>
      </font>
      <fill>
        <patternFill>
          <bgColor rgb="FFFFFF00"/>
        </patternFill>
      </fill>
      <border/>
    </dxf>
    <dxf>
      <font>
        <color theme="0"/>
      </font>
      <fill>
        <patternFill>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88"/>
  <sheetViews>
    <sheetView tabSelected="1" view="pageBreakPreview" zoomScale="60" workbookViewId="0" topLeftCell="A1">
      <selection activeCell="I1" sqref="I1:J1"/>
    </sheetView>
  </sheetViews>
  <sheetFormatPr defaultColWidth="9.140625" defaultRowHeight="15"/>
  <cols>
    <col min="1" max="1" width="16.57421875" style="8" customWidth="1"/>
    <col min="2" max="3" width="12.8515625" style="8" customWidth="1"/>
    <col min="4" max="4" width="9.8515625" style="8" customWidth="1"/>
    <col min="5" max="5" width="10.7109375" style="8" customWidth="1"/>
    <col min="6" max="9" width="9.00390625" style="8" customWidth="1"/>
    <col min="10" max="10" width="12.140625" style="8" customWidth="1"/>
    <col min="11" max="11" width="10.57421875" style="8" customWidth="1"/>
    <col min="12" max="12" width="11.8515625" style="8" customWidth="1"/>
    <col min="13" max="13" width="9.00390625" style="8" hidden="1" customWidth="1"/>
    <col min="14" max="14" width="25.8515625" style="8" hidden="1" customWidth="1"/>
    <col min="15" max="21" width="9.00390625" style="8" hidden="1" customWidth="1"/>
    <col min="22" max="22" width="9.00390625" style="8" customWidth="1"/>
    <col min="23" max="16384" width="9.00390625" style="8" customWidth="1"/>
  </cols>
  <sheetData>
    <row r="1" spans="1:11" ht="18" thickBot="1">
      <c r="A1" s="95" t="s">
        <v>99</v>
      </c>
      <c r="H1" s="96" t="s">
        <v>113</v>
      </c>
      <c r="I1" s="189"/>
      <c r="J1" s="189"/>
      <c r="K1" s="130"/>
    </row>
    <row r="3" spans="1:21" ht="14.25" thickBot="1">
      <c r="A3" s="13" t="s">
        <v>86</v>
      </c>
      <c r="B3" s="13"/>
      <c r="C3" s="13"/>
      <c r="D3" s="13"/>
      <c r="E3" s="13"/>
      <c r="F3" s="13"/>
      <c r="G3" s="13"/>
      <c r="H3" s="13"/>
      <c r="I3" s="13"/>
      <c r="J3" s="13"/>
      <c r="K3" s="13"/>
      <c r="L3" s="13"/>
      <c r="M3" s="13"/>
      <c r="N3" s="13"/>
      <c r="O3" s="13">
        <v>1</v>
      </c>
      <c r="P3" s="13">
        <v>2</v>
      </c>
      <c r="Q3" s="13">
        <v>3</v>
      </c>
      <c r="R3" s="13">
        <v>4</v>
      </c>
      <c r="S3" s="13">
        <v>5</v>
      </c>
      <c r="T3" s="13">
        <v>6</v>
      </c>
      <c r="U3" s="13">
        <v>7</v>
      </c>
    </row>
    <row r="4" spans="1:21" ht="18.75" customHeight="1" thickBot="1">
      <c r="A4" s="132" t="s">
        <v>110</v>
      </c>
      <c r="B4" s="132"/>
      <c r="C4" s="132"/>
      <c r="D4" s="132"/>
      <c r="E4" s="132"/>
      <c r="F4" s="132"/>
      <c r="G4" s="132"/>
      <c r="H4" s="132"/>
      <c r="I4" s="132"/>
      <c r="J4" s="132"/>
      <c r="K4" s="132"/>
      <c r="L4" s="13"/>
      <c r="M4" s="15"/>
      <c r="N4" s="20" t="s">
        <v>1</v>
      </c>
      <c r="O4" s="20" t="s">
        <v>2</v>
      </c>
      <c r="P4" s="20" t="s">
        <v>3</v>
      </c>
      <c r="Q4" s="20" t="s">
        <v>4</v>
      </c>
      <c r="R4" s="20" t="s">
        <v>5</v>
      </c>
      <c r="S4" s="20" t="s">
        <v>6</v>
      </c>
      <c r="T4" s="20" t="s">
        <v>7</v>
      </c>
      <c r="U4" s="20" t="s">
        <v>8</v>
      </c>
    </row>
    <row r="5" spans="1:21" ht="18.75" customHeight="1" thickBot="1">
      <c r="A5" s="14"/>
      <c r="B5" s="13"/>
      <c r="C5" s="13"/>
      <c r="D5" s="13"/>
      <c r="E5" s="13"/>
      <c r="F5" s="13"/>
      <c r="G5" s="13"/>
      <c r="H5" s="13"/>
      <c r="I5" s="13"/>
      <c r="J5" s="13"/>
      <c r="K5" s="13"/>
      <c r="L5" s="13"/>
      <c r="M5" s="13">
        <v>1</v>
      </c>
      <c r="N5" s="21" t="s">
        <v>9</v>
      </c>
      <c r="O5" s="22">
        <v>9</v>
      </c>
      <c r="P5" s="23">
        <v>12</v>
      </c>
      <c r="Q5" s="23">
        <v>18</v>
      </c>
      <c r="R5" s="23">
        <v>33</v>
      </c>
      <c r="S5" s="23">
        <v>52</v>
      </c>
      <c r="T5" s="23">
        <v>74</v>
      </c>
      <c r="U5" s="24">
        <v>213</v>
      </c>
    </row>
    <row r="6" spans="1:21" ht="28.5" customHeight="1" thickBot="1">
      <c r="A6" s="13"/>
      <c r="B6" s="94" t="s">
        <v>0</v>
      </c>
      <c r="C6" s="65"/>
      <c r="F6" s="93" t="s">
        <v>54</v>
      </c>
      <c r="G6" s="183"/>
      <c r="H6" s="190"/>
      <c r="I6" s="191"/>
      <c r="M6" s="13">
        <v>2</v>
      </c>
      <c r="N6" s="3" t="s">
        <v>75</v>
      </c>
      <c r="O6" s="25">
        <v>2680</v>
      </c>
      <c r="P6" s="26">
        <v>3470</v>
      </c>
      <c r="Q6" s="26">
        <v>5100</v>
      </c>
      <c r="R6" s="26">
        <v>9590</v>
      </c>
      <c r="S6" s="26">
        <v>15350</v>
      </c>
      <c r="T6" s="26">
        <v>22080</v>
      </c>
      <c r="U6" s="27">
        <v>63400</v>
      </c>
    </row>
    <row r="7" spans="1:21" ht="14.25" customHeight="1">
      <c r="A7" s="13"/>
      <c r="B7" s="16"/>
      <c r="C7" s="17"/>
      <c r="D7" s="18"/>
      <c r="E7" s="19"/>
      <c r="F7" s="19"/>
      <c r="G7" s="13"/>
      <c r="H7" s="13"/>
      <c r="M7" s="13">
        <v>3</v>
      </c>
      <c r="N7" s="28" t="s">
        <v>61</v>
      </c>
      <c r="O7" s="29">
        <v>9</v>
      </c>
      <c r="P7" s="30">
        <v>12</v>
      </c>
      <c r="Q7" s="30">
        <v>18</v>
      </c>
      <c r="R7" s="30">
        <v>33</v>
      </c>
      <c r="S7" s="30">
        <v>52</v>
      </c>
      <c r="T7" s="30">
        <v>65</v>
      </c>
      <c r="U7" s="31">
        <v>213</v>
      </c>
    </row>
    <row r="8" spans="1:21" ht="13.5" customHeight="1">
      <c r="A8" s="13"/>
      <c r="B8" s="16"/>
      <c r="C8" s="52"/>
      <c r="D8" s="16"/>
      <c r="E8" s="16"/>
      <c r="F8" s="16"/>
      <c r="G8" s="16"/>
      <c r="H8" s="16"/>
      <c r="I8" s="16"/>
      <c r="J8" s="13"/>
      <c r="K8" s="13"/>
      <c r="L8" s="13"/>
      <c r="M8" s="13">
        <v>4</v>
      </c>
      <c r="N8" s="119" t="s">
        <v>81</v>
      </c>
      <c r="O8" s="120">
        <v>2689</v>
      </c>
      <c r="P8" s="121">
        <v>3470</v>
      </c>
      <c r="Q8" s="121">
        <v>5100</v>
      </c>
      <c r="R8" s="121">
        <v>9590</v>
      </c>
      <c r="S8" s="121">
        <v>15350</v>
      </c>
      <c r="T8" s="121">
        <v>19440</v>
      </c>
      <c r="U8" s="122">
        <v>63400</v>
      </c>
    </row>
    <row r="9" spans="1:21" ht="12.75" customHeight="1">
      <c r="A9" s="13"/>
      <c r="B9" s="16"/>
      <c r="C9" s="52"/>
      <c r="D9" s="16"/>
      <c r="E9" s="16"/>
      <c r="F9" s="16"/>
      <c r="G9" s="16"/>
      <c r="H9" s="16"/>
      <c r="I9" s="16"/>
      <c r="J9" s="13"/>
      <c r="K9" s="13"/>
      <c r="L9" s="13"/>
      <c r="M9" s="13">
        <v>5</v>
      </c>
      <c r="N9" s="50" t="s">
        <v>116</v>
      </c>
      <c r="O9" s="29">
        <v>9</v>
      </c>
      <c r="P9" s="30">
        <v>12</v>
      </c>
      <c r="Q9" s="30">
        <v>18</v>
      </c>
      <c r="R9" s="30">
        <v>33</v>
      </c>
      <c r="S9" s="30">
        <v>52</v>
      </c>
      <c r="T9" s="30">
        <v>65</v>
      </c>
      <c r="U9" s="31">
        <v>108</v>
      </c>
    </row>
    <row r="10" spans="1:21" ht="18.75" customHeight="1" thickBot="1">
      <c r="A10" s="132" t="s">
        <v>111</v>
      </c>
      <c r="B10" s="132"/>
      <c r="C10" s="132"/>
      <c r="D10" s="132"/>
      <c r="E10" s="132"/>
      <c r="F10" s="132"/>
      <c r="G10" s="132"/>
      <c r="H10" s="132"/>
      <c r="I10" s="132"/>
      <c r="J10" s="132"/>
      <c r="K10" s="132"/>
      <c r="L10" s="13"/>
      <c r="M10" s="13">
        <v>6</v>
      </c>
      <c r="N10" s="124" t="s">
        <v>117</v>
      </c>
      <c r="O10" s="120">
        <v>2689</v>
      </c>
      <c r="P10" s="121">
        <v>3470</v>
      </c>
      <c r="Q10" s="121">
        <v>5100</v>
      </c>
      <c r="R10" s="121">
        <v>9590</v>
      </c>
      <c r="S10" s="121">
        <v>15350</v>
      </c>
      <c r="T10" s="121">
        <v>19440</v>
      </c>
      <c r="U10" s="122">
        <v>32060</v>
      </c>
    </row>
    <row r="11" spans="1:21" ht="13.5" customHeight="1" thickTop="1">
      <c r="A11" s="13"/>
      <c r="B11" s="16"/>
      <c r="C11" s="52"/>
      <c r="D11" s="16"/>
      <c r="E11" s="16"/>
      <c r="F11" s="16"/>
      <c r="G11" s="16"/>
      <c r="H11" s="16"/>
      <c r="I11" s="16"/>
      <c r="J11" s="13"/>
      <c r="K11" s="13"/>
      <c r="L11" s="13"/>
      <c r="M11" s="13">
        <v>7</v>
      </c>
      <c r="N11" s="35" t="s">
        <v>10</v>
      </c>
      <c r="O11" s="36"/>
      <c r="P11" s="37"/>
      <c r="Q11" s="37"/>
      <c r="R11" s="37">
        <v>138</v>
      </c>
      <c r="S11" s="37">
        <v>172</v>
      </c>
      <c r="T11" s="37">
        <v>226</v>
      </c>
      <c r="U11" s="38">
        <v>305</v>
      </c>
    </row>
    <row r="12" spans="1:21" ht="14.25" customHeight="1">
      <c r="A12" s="13"/>
      <c r="B12" s="13"/>
      <c r="C12" s="13"/>
      <c r="D12" s="13"/>
      <c r="E12" s="13"/>
      <c r="F12" s="13"/>
      <c r="G12" s="13"/>
      <c r="H12" s="13"/>
      <c r="I12" s="13"/>
      <c r="J12" s="13"/>
      <c r="K12" s="13"/>
      <c r="L12" s="13"/>
      <c r="M12" s="13">
        <v>8</v>
      </c>
      <c r="N12" s="125" t="s">
        <v>119</v>
      </c>
      <c r="O12" s="25"/>
      <c r="P12" s="26"/>
      <c r="Q12" s="26"/>
      <c r="R12" s="26">
        <v>24810</v>
      </c>
      <c r="S12" s="26">
        <v>31110</v>
      </c>
      <c r="T12" s="26">
        <v>44070</v>
      </c>
      <c r="U12" s="27">
        <v>63400</v>
      </c>
    </row>
    <row r="13" spans="1:21" ht="16.5" customHeight="1" thickBot="1">
      <c r="A13" s="13" t="s">
        <v>12</v>
      </c>
      <c r="B13" s="142" t="s">
        <v>13</v>
      </c>
      <c r="C13" s="143"/>
      <c r="D13" s="144"/>
      <c r="E13" s="186" t="s">
        <v>14</v>
      </c>
      <c r="F13" s="187"/>
      <c r="G13" s="187"/>
      <c r="H13" s="188"/>
      <c r="I13" s="67" t="s">
        <v>15</v>
      </c>
      <c r="J13" s="13"/>
      <c r="K13" s="13"/>
      <c r="L13" s="13"/>
      <c r="M13" s="13">
        <v>9</v>
      </c>
      <c r="N13" s="39" t="s">
        <v>56</v>
      </c>
      <c r="O13" s="40"/>
      <c r="P13" s="41"/>
      <c r="Q13" s="41"/>
      <c r="R13" s="41">
        <v>78</v>
      </c>
      <c r="S13" s="41">
        <v>99</v>
      </c>
      <c r="T13" s="41">
        <v>126</v>
      </c>
      <c r="U13" s="42">
        <v>305</v>
      </c>
    </row>
    <row r="14" spans="1:21" ht="18.75" customHeight="1" thickBot="1">
      <c r="A14" s="13"/>
      <c r="B14" s="184" t="s">
        <v>100</v>
      </c>
      <c r="C14" s="143"/>
      <c r="D14" s="185"/>
      <c r="E14" s="145"/>
      <c r="F14" s="190"/>
      <c r="G14" s="190"/>
      <c r="H14" s="191"/>
      <c r="I14" s="67">
        <f>IF(E14="あり",1,(IF(E14="なし",0,"")))</f>
      </c>
      <c r="J14" s="13"/>
      <c r="K14" s="13"/>
      <c r="L14" s="13"/>
      <c r="M14" s="13">
        <v>10</v>
      </c>
      <c r="N14" s="123" t="s">
        <v>118</v>
      </c>
      <c r="O14" s="43"/>
      <c r="P14" s="44"/>
      <c r="Q14" s="44"/>
      <c r="R14" s="44">
        <v>13940</v>
      </c>
      <c r="S14" s="44">
        <v>17840</v>
      </c>
      <c r="T14" s="44">
        <v>24490</v>
      </c>
      <c r="U14" s="45">
        <v>63400</v>
      </c>
    </row>
    <row r="15" spans="1:21" ht="18.75" customHeight="1" thickBot="1">
      <c r="A15" s="13"/>
      <c r="B15" s="184" t="s">
        <v>101</v>
      </c>
      <c r="C15" s="143"/>
      <c r="D15" s="185"/>
      <c r="E15" s="145"/>
      <c r="F15" s="190"/>
      <c r="G15" s="190"/>
      <c r="H15" s="191"/>
      <c r="I15" s="67">
        <f>IF(E15="あり",1,(IF(E15="なし",0.8,"")))</f>
      </c>
      <c r="J15" s="13"/>
      <c r="K15" s="13"/>
      <c r="L15" s="13"/>
      <c r="M15" s="13">
        <v>11</v>
      </c>
      <c r="N15" s="39" t="s">
        <v>57</v>
      </c>
      <c r="O15" s="40"/>
      <c r="P15" s="41"/>
      <c r="Q15" s="41"/>
      <c r="R15" s="41">
        <v>75</v>
      </c>
      <c r="S15" s="41">
        <v>75</v>
      </c>
      <c r="T15" s="41">
        <v>75</v>
      </c>
      <c r="U15" s="42">
        <v>155</v>
      </c>
    </row>
    <row r="16" spans="1:21" ht="18.75" customHeight="1" thickBot="1">
      <c r="A16" s="13"/>
      <c r="B16" s="184" t="s">
        <v>102</v>
      </c>
      <c r="C16" s="143"/>
      <c r="D16" s="185"/>
      <c r="E16" s="145"/>
      <c r="F16" s="190"/>
      <c r="G16" s="190"/>
      <c r="H16" s="191"/>
      <c r="I16" s="67">
        <f>IF(E16="18歳以上65歳未満",1,(IF(E16="18歳未満及び65歳以上",0.8,(IF(E16="65歳以上で介護保険利用者",0.5,"")))))</f>
      </c>
      <c r="J16" s="13"/>
      <c r="K16" s="13"/>
      <c r="L16" s="13"/>
      <c r="M16" s="13">
        <v>12</v>
      </c>
      <c r="N16" s="5" t="s">
        <v>77</v>
      </c>
      <c r="O16" s="32"/>
      <c r="P16" s="33"/>
      <c r="Q16" s="33"/>
      <c r="R16" s="33">
        <v>13560</v>
      </c>
      <c r="S16" s="33">
        <v>13560</v>
      </c>
      <c r="T16" s="33">
        <v>13560</v>
      </c>
      <c r="U16" s="34">
        <v>32060</v>
      </c>
    </row>
    <row r="17" spans="1:21" ht="18.75" customHeight="1" thickTop="1">
      <c r="A17" s="13"/>
      <c r="B17" s="135" t="s">
        <v>103</v>
      </c>
      <c r="C17" s="136"/>
      <c r="D17" s="137"/>
      <c r="E17" s="141"/>
      <c r="F17" s="192"/>
      <c r="G17" s="192"/>
      <c r="H17" s="193"/>
      <c r="I17" s="133">
        <f>IF(E17="18時間以上",1.2,(IF(E17="12時間以上18時間未満",1,(IF(E17="12時間未満",0.8,"")))))</f>
      </c>
      <c r="J17" s="13"/>
      <c r="K17" s="13"/>
      <c r="L17" s="13"/>
      <c r="M17" s="13">
        <v>13</v>
      </c>
      <c r="N17" s="46" t="s">
        <v>11</v>
      </c>
      <c r="O17" s="47"/>
      <c r="P17" s="48"/>
      <c r="Q17" s="48">
        <v>32</v>
      </c>
      <c r="R17" s="48">
        <v>42</v>
      </c>
      <c r="S17" s="48">
        <v>56</v>
      </c>
      <c r="T17" s="48">
        <v>73</v>
      </c>
      <c r="U17" s="49">
        <v>159</v>
      </c>
    </row>
    <row r="18" spans="1:21" ht="18.75" customHeight="1" thickBot="1">
      <c r="A18" s="13"/>
      <c r="B18" s="138"/>
      <c r="C18" s="139"/>
      <c r="D18" s="140"/>
      <c r="E18" s="194"/>
      <c r="F18" s="195"/>
      <c r="G18" s="195"/>
      <c r="H18" s="196"/>
      <c r="I18" s="134"/>
      <c r="J18" s="13"/>
      <c r="K18" s="13"/>
      <c r="L18" s="13"/>
      <c r="M18" s="13">
        <v>14</v>
      </c>
      <c r="N18" s="127" t="s">
        <v>120</v>
      </c>
      <c r="O18" s="25"/>
      <c r="P18" s="26"/>
      <c r="Q18" s="26">
        <v>12540</v>
      </c>
      <c r="R18" s="26">
        <v>16890</v>
      </c>
      <c r="S18" s="26">
        <v>22450</v>
      </c>
      <c r="T18" s="26">
        <v>29170</v>
      </c>
      <c r="U18" s="27">
        <v>63400</v>
      </c>
    </row>
    <row r="19" spans="1:21" ht="30" customHeight="1" thickBot="1">
      <c r="A19" s="13"/>
      <c r="B19" s="184" t="s">
        <v>104</v>
      </c>
      <c r="C19" s="143"/>
      <c r="D19" s="185"/>
      <c r="E19" s="145"/>
      <c r="F19" s="190"/>
      <c r="G19" s="190"/>
      <c r="H19" s="191"/>
      <c r="I19" s="67">
        <f>IF(E19="良好",1,(IF(E19="やや良好",0.8,(IF(E19="不良",0.5,"")))))</f>
      </c>
      <c r="J19" s="13"/>
      <c r="K19" s="13"/>
      <c r="L19" s="13"/>
      <c r="M19" s="13">
        <v>15</v>
      </c>
      <c r="N19" s="50" t="s">
        <v>58</v>
      </c>
      <c r="O19" s="40"/>
      <c r="P19" s="41"/>
      <c r="Q19" s="41">
        <v>24</v>
      </c>
      <c r="R19" s="41">
        <v>32</v>
      </c>
      <c r="S19" s="41">
        <v>40</v>
      </c>
      <c r="T19" s="41">
        <v>48</v>
      </c>
      <c r="U19" s="42">
        <v>160</v>
      </c>
    </row>
    <row r="20" spans="1:21" ht="16.5" customHeight="1">
      <c r="A20" s="13"/>
      <c r="B20" s="135" t="s">
        <v>105</v>
      </c>
      <c r="C20" s="136"/>
      <c r="D20" s="137"/>
      <c r="E20" s="141"/>
      <c r="F20" s="192"/>
      <c r="G20" s="192"/>
      <c r="H20" s="193"/>
      <c r="I20" s="133">
        <f>IF(E20="あり",0.5,(IF(E20="なし",1,"")))</f>
      </c>
      <c r="J20" s="13"/>
      <c r="K20" s="13"/>
      <c r="L20" s="13"/>
      <c r="M20" s="13">
        <v>16</v>
      </c>
      <c r="N20" s="4" t="s">
        <v>78</v>
      </c>
      <c r="O20" s="43"/>
      <c r="P20" s="44"/>
      <c r="Q20" s="44">
        <v>9560</v>
      </c>
      <c r="R20" s="44">
        <v>12450</v>
      </c>
      <c r="S20" s="44">
        <v>15810</v>
      </c>
      <c r="T20" s="44">
        <v>19050</v>
      </c>
      <c r="U20" s="45">
        <v>63400</v>
      </c>
    </row>
    <row r="21" spans="1:21" ht="16.5" customHeight="1" thickBot="1">
      <c r="A21" s="13"/>
      <c r="B21" s="138"/>
      <c r="C21" s="139"/>
      <c r="D21" s="140"/>
      <c r="E21" s="194"/>
      <c r="F21" s="195"/>
      <c r="G21" s="195"/>
      <c r="H21" s="196"/>
      <c r="I21" s="134"/>
      <c r="J21" s="13"/>
      <c r="K21" s="13"/>
      <c r="L21" s="13"/>
      <c r="M21" s="13">
        <v>17</v>
      </c>
      <c r="N21" s="50" t="s">
        <v>59</v>
      </c>
      <c r="O21" s="40"/>
      <c r="P21" s="41"/>
      <c r="Q21" s="41">
        <v>19</v>
      </c>
      <c r="R21" s="41">
        <v>19</v>
      </c>
      <c r="S21" s="41">
        <v>19</v>
      </c>
      <c r="T21" s="41">
        <v>19</v>
      </c>
      <c r="U21" s="42">
        <v>80.5</v>
      </c>
    </row>
    <row r="22" spans="1:21" ht="19.5" customHeight="1" thickBot="1">
      <c r="A22" s="13"/>
      <c r="B22" s="13"/>
      <c r="C22" s="13"/>
      <c r="D22" s="13"/>
      <c r="E22" s="13"/>
      <c r="F22" s="13"/>
      <c r="G22" s="13"/>
      <c r="H22" s="13"/>
      <c r="I22" s="13"/>
      <c r="J22" s="13"/>
      <c r="K22" s="13"/>
      <c r="L22" s="13"/>
      <c r="M22" s="13">
        <v>18</v>
      </c>
      <c r="N22" s="128" t="s">
        <v>79</v>
      </c>
      <c r="O22" s="32"/>
      <c r="P22" s="33"/>
      <c r="Q22" s="33">
        <v>7490</v>
      </c>
      <c r="R22" s="33">
        <v>7490</v>
      </c>
      <c r="S22" s="33">
        <v>7490</v>
      </c>
      <c r="T22" s="33">
        <v>7490</v>
      </c>
      <c r="U22" s="34">
        <v>32060</v>
      </c>
    </row>
    <row r="23" spans="1:21" ht="24.75" customHeight="1" thickBot="1" thickTop="1">
      <c r="A23" s="13" t="s">
        <v>16</v>
      </c>
      <c r="B23" s="150" t="s">
        <v>17</v>
      </c>
      <c r="C23" s="136"/>
      <c r="D23" s="136"/>
      <c r="E23" s="136"/>
      <c r="F23" s="136"/>
      <c r="G23" s="136"/>
      <c r="H23" s="151"/>
      <c r="I23" s="53" t="s">
        <v>15</v>
      </c>
      <c r="J23" s="13"/>
      <c r="K23" s="13"/>
      <c r="L23" s="13"/>
      <c r="M23" s="13">
        <v>19</v>
      </c>
      <c r="N23" s="51" t="s">
        <v>55</v>
      </c>
      <c r="O23" s="47"/>
      <c r="P23" s="48"/>
      <c r="Q23" s="48"/>
      <c r="R23" s="48"/>
      <c r="S23" s="48"/>
      <c r="T23" s="48"/>
      <c r="U23" s="49">
        <v>425</v>
      </c>
    </row>
    <row r="24" spans="1:21" ht="45" customHeight="1" thickBot="1">
      <c r="A24" s="13"/>
      <c r="B24" s="92" t="s">
        <v>49</v>
      </c>
      <c r="C24" s="152" t="s">
        <v>106</v>
      </c>
      <c r="D24" s="143"/>
      <c r="E24" s="143"/>
      <c r="F24" s="143"/>
      <c r="G24" s="143"/>
      <c r="H24" s="144"/>
      <c r="I24" s="53">
        <f>IF(B24="■",0.8,"")</f>
      </c>
      <c r="J24" s="13"/>
      <c r="K24" s="13"/>
      <c r="L24" s="13"/>
      <c r="M24" s="13">
        <v>20</v>
      </c>
      <c r="N24" s="126" t="s">
        <v>76</v>
      </c>
      <c r="O24" s="25"/>
      <c r="P24" s="26"/>
      <c r="Q24" s="26"/>
      <c r="R24" s="26"/>
      <c r="S24" s="26"/>
      <c r="T24" s="26"/>
      <c r="U24" s="27">
        <v>83040</v>
      </c>
    </row>
    <row r="25" spans="1:21" ht="43.5" customHeight="1" thickBot="1">
      <c r="A25" s="13"/>
      <c r="B25" s="92" t="s">
        <v>49</v>
      </c>
      <c r="C25" s="153" t="s">
        <v>107</v>
      </c>
      <c r="D25" s="154"/>
      <c r="E25" s="154"/>
      <c r="F25" s="154"/>
      <c r="G25" s="154"/>
      <c r="H25" s="155"/>
      <c r="I25" s="53">
        <f>IF(B25="■",0.8,"")</f>
      </c>
      <c r="J25" s="13"/>
      <c r="K25" s="13"/>
      <c r="L25" s="13"/>
      <c r="M25" s="13">
        <v>21</v>
      </c>
      <c r="N25" s="50" t="s">
        <v>60</v>
      </c>
      <c r="O25" s="40"/>
      <c r="P25" s="41"/>
      <c r="Q25" s="41"/>
      <c r="R25" s="41"/>
      <c r="S25" s="41"/>
      <c r="T25" s="41"/>
      <c r="U25" s="42">
        <v>169</v>
      </c>
    </row>
    <row r="26" spans="1:21" ht="14.25" customHeight="1" thickBot="1">
      <c r="A26" s="13"/>
      <c r="B26" s="162" t="s">
        <v>49</v>
      </c>
      <c r="C26" s="163" t="s">
        <v>108</v>
      </c>
      <c r="D26" s="164"/>
      <c r="E26" s="164"/>
      <c r="F26" s="164"/>
      <c r="G26" s="164"/>
      <c r="H26" s="165"/>
      <c r="I26" s="172">
        <f>IF(B26="■",0.5,"")</f>
      </c>
      <c r="J26" s="13"/>
      <c r="K26" s="13"/>
      <c r="L26" s="13"/>
      <c r="M26" s="13">
        <v>22</v>
      </c>
      <c r="N26" s="129" t="s">
        <v>80</v>
      </c>
      <c r="O26" s="73"/>
      <c r="P26" s="74"/>
      <c r="Q26" s="74"/>
      <c r="R26" s="74"/>
      <c r="S26" s="74"/>
      <c r="T26" s="74"/>
      <c r="U26" s="75">
        <v>32960</v>
      </c>
    </row>
    <row r="27" spans="1:21" ht="14.25" customHeight="1" thickTop="1">
      <c r="A27" s="13"/>
      <c r="B27" s="197"/>
      <c r="C27" s="166"/>
      <c r="D27" s="167"/>
      <c r="E27" s="167"/>
      <c r="F27" s="167"/>
      <c r="G27" s="167"/>
      <c r="H27" s="168"/>
      <c r="I27" s="173"/>
      <c r="J27" s="13"/>
      <c r="K27" s="13"/>
      <c r="L27" s="13"/>
      <c r="M27"/>
      <c r="N27"/>
      <c r="O27"/>
      <c r="P27"/>
      <c r="Q27"/>
      <c r="R27"/>
      <c r="S27"/>
      <c r="T27"/>
      <c r="U27"/>
    </row>
    <row r="28" spans="1:21" ht="28.5" customHeight="1" thickBot="1">
      <c r="A28" s="13"/>
      <c r="B28" s="198"/>
      <c r="C28" s="169"/>
      <c r="D28" s="170"/>
      <c r="E28" s="170"/>
      <c r="F28" s="170"/>
      <c r="G28" s="170"/>
      <c r="H28" s="171"/>
      <c r="I28" s="174"/>
      <c r="J28" s="13"/>
      <c r="K28" s="13"/>
      <c r="L28" s="13"/>
      <c r="M28"/>
      <c r="N28"/>
      <c r="O28"/>
      <c r="P28"/>
      <c r="Q28"/>
      <c r="R28"/>
      <c r="S28"/>
      <c r="T28"/>
      <c r="U28"/>
    </row>
    <row r="29" spans="1:13" ht="28.5" customHeight="1">
      <c r="A29" s="13"/>
      <c r="B29" s="162" t="s">
        <v>49</v>
      </c>
      <c r="C29" s="175" t="s">
        <v>109</v>
      </c>
      <c r="D29" s="176"/>
      <c r="E29" s="176"/>
      <c r="F29" s="176"/>
      <c r="G29" s="176"/>
      <c r="H29" s="177"/>
      <c r="I29" s="172">
        <f>IF(B29="■",0.5,"")</f>
      </c>
      <c r="J29" s="13"/>
      <c r="K29" s="13"/>
      <c r="L29" s="13"/>
      <c r="M29" s="13"/>
    </row>
    <row r="30" spans="1:13" ht="19.5" customHeight="1" thickBot="1">
      <c r="A30" s="13"/>
      <c r="B30" s="198"/>
      <c r="C30" s="178"/>
      <c r="D30" s="179"/>
      <c r="E30" s="179"/>
      <c r="F30" s="179"/>
      <c r="G30" s="179"/>
      <c r="H30" s="180"/>
      <c r="I30" s="174"/>
      <c r="J30" s="13"/>
      <c r="K30" s="13"/>
      <c r="L30" s="13"/>
      <c r="M30" s="13"/>
    </row>
    <row r="31" spans="1:21" ht="18.75" customHeight="1">
      <c r="A31" s="13"/>
      <c r="B31" s="80"/>
      <c r="C31" s="78"/>
      <c r="D31" s="78"/>
      <c r="E31" s="78"/>
      <c r="F31" s="78"/>
      <c r="G31" s="78"/>
      <c r="H31" s="78"/>
      <c r="I31" s="15"/>
      <c r="J31" s="13"/>
      <c r="K31" s="13"/>
      <c r="L31" s="13"/>
      <c r="P31" s="13"/>
      <c r="Q31" s="13"/>
      <c r="R31" s="15"/>
      <c r="S31" s="13"/>
      <c r="T31" s="13"/>
      <c r="U31" s="13"/>
    </row>
    <row r="32" spans="1:21" ht="18.75" customHeight="1">
      <c r="A32" s="13"/>
      <c r="B32" s="13"/>
      <c r="C32" s="15"/>
      <c r="D32" s="15"/>
      <c r="E32" s="15"/>
      <c r="F32" s="15"/>
      <c r="G32" s="15"/>
      <c r="H32" s="15"/>
      <c r="I32" s="13"/>
      <c r="J32" s="13"/>
      <c r="K32" s="13"/>
      <c r="L32" s="13"/>
      <c r="N32" s="13"/>
      <c r="O32" s="13"/>
      <c r="P32" s="13"/>
      <c r="Q32" s="13"/>
      <c r="R32" s="13"/>
      <c r="S32" s="13"/>
      <c r="T32" s="13"/>
      <c r="U32" s="13"/>
    </row>
    <row r="33" spans="1:21" ht="27.75" customHeight="1" thickBot="1">
      <c r="A33" s="68" t="s">
        <v>83</v>
      </c>
      <c r="B33" s="109">
        <f>IF(ISERR(ROUNDUP(S68,0.1)),"",ROUNDUP(S68,0.1))</f>
      </c>
      <c r="C33" s="103">
        <f>IF(ISERR(ROUNDUP(S69,0.1)),"",ROUNDUP(S69,0.1))</f>
      </c>
      <c r="D33" s="131"/>
      <c r="E33" s="102"/>
      <c r="F33" s="15"/>
      <c r="G33" s="15"/>
      <c r="H33" s="15"/>
      <c r="I33" s="13"/>
      <c r="J33" s="13"/>
      <c r="K33" s="13"/>
      <c r="L33" s="13"/>
      <c r="M33" s="13"/>
      <c r="N33" s="53"/>
      <c r="O33" s="53" t="s">
        <v>19</v>
      </c>
      <c r="P33" s="142" t="s">
        <v>20</v>
      </c>
      <c r="Q33" s="156"/>
      <c r="R33" s="156"/>
      <c r="S33" s="156"/>
      <c r="T33" s="156"/>
      <c r="U33" s="157"/>
    </row>
    <row r="34" spans="1:21" ht="28.5" customHeight="1" thickBot="1">
      <c r="A34" s="69" t="s">
        <v>84</v>
      </c>
      <c r="B34" s="105">
        <f>IF(ISERR(ROUNDUP(R68,0.1)),"",ROUNDUP(R68,0.1))</f>
      </c>
      <c r="C34" s="104">
        <f>IF(ISERR(ROUNDUP(R69,0.1)),"",ROUNDUP(R69,0.1))</f>
      </c>
      <c r="D34" s="17"/>
      <c r="E34" s="15"/>
      <c r="F34" s="15"/>
      <c r="G34" s="15"/>
      <c r="H34" s="15"/>
      <c r="I34" s="13"/>
      <c r="J34" s="13"/>
      <c r="K34" s="13"/>
      <c r="L34" s="71"/>
      <c r="M34" s="13"/>
      <c r="N34" s="55" t="s">
        <v>29</v>
      </c>
      <c r="O34" s="56" t="s">
        <v>25</v>
      </c>
      <c r="P34" s="147" t="s">
        <v>21</v>
      </c>
      <c r="Q34" s="148"/>
      <c r="R34" s="148"/>
      <c r="S34" s="148"/>
      <c r="T34" s="148"/>
      <c r="U34" s="149"/>
    </row>
    <row r="35" spans="1:21" ht="28.5" customHeight="1">
      <c r="A35" s="79"/>
      <c r="B35" s="71"/>
      <c r="C35" s="15"/>
      <c r="D35" s="15"/>
      <c r="E35" s="15"/>
      <c r="F35" s="15"/>
      <c r="G35" s="15"/>
      <c r="H35" s="15"/>
      <c r="I35" s="13"/>
      <c r="J35" s="13"/>
      <c r="K35" s="13"/>
      <c r="L35" s="13"/>
      <c r="M35" s="13" t="s">
        <v>18</v>
      </c>
      <c r="N35" s="55" t="s">
        <v>30</v>
      </c>
      <c r="O35" s="56" t="s">
        <v>26</v>
      </c>
      <c r="P35" s="147" t="s">
        <v>23</v>
      </c>
      <c r="Q35" s="148"/>
      <c r="R35" s="148"/>
      <c r="S35" s="148"/>
      <c r="T35" s="148"/>
      <c r="U35" s="149"/>
    </row>
    <row r="36" spans="1:21" ht="28.5" customHeight="1">
      <c r="A36" s="8" t="s">
        <v>87</v>
      </c>
      <c r="J36" s="13"/>
      <c r="K36" s="13"/>
      <c r="L36" s="13"/>
      <c r="M36" s="13"/>
      <c r="N36" s="55" t="s">
        <v>31</v>
      </c>
      <c r="O36" s="56" t="s">
        <v>27</v>
      </c>
      <c r="P36" s="147" t="s">
        <v>24</v>
      </c>
      <c r="Q36" s="148"/>
      <c r="R36" s="148"/>
      <c r="S36" s="148"/>
      <c r="T36" s="148"/>
      <c r="U36" s="149"/>
    </row>
    <row r="37" spans="1:21" ht="28.5" customHeight="1">
      <c r="A37" s="132" t="s">
        <v>112</v>
      </c>
      <c r="B37" s="132"/>
      <c r="C37" s="132"/>
      <c r="D37" s="132"/>
      <c r="E37" s="132"/>
      <c r="F37" s="132"/>
      <c r="G37" s="132"/>
      <c r="H37" s="132"/>
      <c r="I37" s="132"/>
      <c r="J37" s="132"/>
      <c r="K37" s="132"/>
      <c r="L37" s="13"/>
      <c r="M37" s="13"/>
      <c r="N37" s="55" t="s">
        <v>32</v>
      </c>
      <c r="O37" s="56" t="s">
        <v>28</v>
      </c>
      <c r="P37" s="147" t="s">
        <v>22</v>
      </c>
      <c r="Q37" s="148"/>
      <c r="R37" s="148"/>
      <c r="S37" s="148"/>
      <c r="T37" s="148"/>
      <c r="U37" s="149"/>
    </row>
    <row r="38" spans="1:21" ht="30.75" customHeight="1" thickBot="1">
      <c r="A38" s="13"/>
      <c r="B38" s="13"/>
      <c r="C38" s="15"/>
      <c r="D38" s="13"/>
      <c r="E38" s="13"/>
      <c r="F38" s="13"/>
      <c r="G38" s="13"/>
      <c r="H38" s="13"/>
      <c r="I38" s="15"/>
      <c r="J38" s="15"/>
      <c r="K38" s="13"/>
      <c r="M38" s="13"/>
      <c r="N38" s="13"/>
      <c r="O38" s="13"/>
      <c r="P38" s="13"/>
      <c r="Q38" s="13"/>
      <c r="R38" s="13"/>
      <c r="S38" s="13"/>
      <c r="T38" s="13"/>
      <c r="U38" s="13"/>
    </row>
    <row r="39" spans="1:21" ht="29.25" customHeight="1" thickBot="1">
      <c r="A39" s="76" t="s">
        <v>54</v>
      </c>
      <c r="B39" s="158"/>
      <c r="C39" s="159"/>
      <c r="D39" s="118"/>
      <c r="E39" s="91" t="s">
        <v>88</v>
      </c>
      <c r="F39" s="110"/>
      <c r="G39" s="77" t="s">
        <v>85</v>
      </c>
      <c r="H39" s="181" t="s">
        <v>98</v>
      </c>
      <c r="I39" s="182"/>
      <c r="J39" s="107">
        <f>F39*U65</f>
        <v>0</v>
      </c>
      <c r="K39" s="114">
        <f>V65*F39</f>
        <v>0</v>
      </c>
      <c r="M39" s="13"/>
      <c r="N39" s="13" t="s">
        <v>20</v>
      </c>
      <c r="O39" s="57" t="str">
        <f>IF(O70&lt;0.2,"A",IF(O70&lt;0.4,"B",IF(O70&lt;0.7,"C","D")))</f>
        <v>A</v>
      </c>
      <c r="P39" s="13">
        <f>IF(O39="A",1,IF(O39="B",2,IF(O39="C",3,IF(O39="D",4,""))))</f>
        <v>1</v>
      </c>
      <c r="Q39" s="13"/>
      <c r="R39" s="15"/>
      <c r="S39" s="13"/>
      <c r="T39" s="13"/>
      <c r="U39" s="13"/>
    </row>
    <row r="40" spans="1:21" ht="29.25" customHeight="1" thickBot="1">
      <c r="A40" s="17"/>
      <c r="B40" s="158"/>
      <c r="C40" s="159"/>
      <c r="D40" s="118"/>
      <c r="E40" s="84"/>
      <c r="F40" s="111"/>
      <c r="G40" s="77"/>
      <c r="I40" s="83"/>
      <c r="J40" s="116">
        <f>F40*U66</f>
        <v>0</v>
      </c>
      <c r="K40" s="113"/>
      <c r="M40" s="13"/>
      <c r="N40" s="13"/>
      <c r="O40" s="13"/>
      <c r="P40" s="13"/>
      <c r="Q40" s="13"/>
      <c r="R40" s="13"/>
      <c r="S40" s="13"/>
      <c r="T40" s="13"/>
      <c r="U40" s="13"/>
    </row>
    <row r="41" spans="1:21" ht="28.5" customHeight="1" thickBot="1">
      <c r="A41" s="17"/>
      <c r="B41" s="158"/>
      <c r="C41" s="159"/>
      <c r="D41" s="118"/>
      <c r="E41" s="84"/>
      <c r="F41" s="112"/>
      <c r="G41" s="77"/>
      <c r="I41" s="83"/>
      <c r="J41" s="117">
        <f>F41*U67</f>
        <v>0</v>
      </c>
      <c r="K41" s="115"/>
      <c r="M41" s="13"/>
      <c r="N41" s="13"/>
      <c r="O41" s="13"/>
      <c r="P41" s="13"/>
      <c r="Q41" s="13"/>
      <c r="R41" s="13"/>
      <c r="S41" s="13"/>
      <c r="T41" s="13"/>
      <c r="U41" s="13"/>
    </row>
    <row r="42" spans="1:21" ht="29.25" customHeight="1" thickBot="1">
      <c r="A42" s="17"/>
      <c r="B42" s="82"/>
      <c r="C42" s="82"/>
      <c r="D42" s="82"/>
      <c r="E42" s="90" t="s">
        <v>89</v>
      </c>
      <c r="F42" s="72">
        <f>SUM(F39:F41)</f>
        <v>0</v>
      </c>
      <c r="G42" s="77"/>
      <c r="I42" s="54" t="s">
        <v>89</v>
      </c>
      <c r="J42" s="108">
        <f>SUM(J39:J41)</f>
        <v>0</v>
      </c>
      <c r="K42" s="106">
        <f>SUM(K39:K41)</f>
        <v>0</v>
      </c>
      <c r="M42" s="13"/>
      <c r="N42" s="13"/>
      <c r="O42" s="13"/>
      <c r="P42" s="13"/>
      <c r="Q42" s="13"/>
      <c r="R42" s="58"/>
      <c r="S42" s="13"/>
      <c r="T42" s="13"/>
      <c r="U42" s="13"/>
    </row>
    <row r="43" spans="1:21" ht="14.25" customHeight="1" thickBot="1">
      <c r="A43" s="13"/>
      <c r="B43" s="77"/>
      <c r="F43" s="70"/>
      <c r="I43" s="61"/>
      <c r="J43" s="13"/>
      <c r="K43" s="13"/>
      <c r="M43" s="13"/>
      <c r="N43" s="59"/>
      <c r="O43" s="59">
        <v>1</v>
      </c>
      <c r="P43" s="59">
        <v>2</v>
      </c>
      <c r="Q43" s="59">
        <v>3</v>
      </c>
      <c r="R43" s="59">
        <v>4</v>
      </c>
      <c r="S43" s="59">
        <v>5</v>
      </c>
      <c r="T43" s="59">
        <v>6</v>
      </c>
      <c r="U43" s="59" t="s">
        <v>53</v>
      </c>
    </row>
    <row r="44" spans="1:21" ht="29.25" customHeight="1" thickBot="1">
      <c r="A44" s="81" t="s">
        <v>82</v>
      </c>
      <c r="B44" s="101">
        <f>IF(ISERR(B34-J42),"",B34-J42)</f>
      </c>
      <c r="C44" s="106">
        <f>IF(ISERR(C34-K42),"",C34-K42)</f>
      </c>
      <c r="G44" s="13"/>
      <c r="H44" s="13"/>
      <c r="I44" s="13"/>
      <c r="J44" s="13"/>
      <c r="K44" s="13"/>
      <c r="M44" s="13"/>
      <c r="N44" s="60" t="s">
        <v>29</v>
      </c>
      <c r="O44" s="53">
        <v>1.3</v>
      </c>
      <c r="P44" s="53">
        <v>1.3</v>
      </c>
      <c r="Q44" s="53">
        <v>1.4</v>
      </c>
      <c r="R44" s="53">
        <v>1.5</v>
      </c>
      <c r="S44" s="53">
        <v>1.8</v>
      </c>
      <c r="T44" s="53">
        <v>2</v>
      </c>
      <c r="U44" s="53">
        <v>2</v>
      </c>
    </row>
    <row r="45" spans="1:21" ht="14.25" customHeight="1">
      <c r="A45" s="13"/>
      <c r="G45" s="16"/>
      <c r="H45" s="16"/>
      <c r="I45" s="16"/>
      <c r="J45" s="13"/>
      <c r="K45" s="13"/>
      <c r="M45" s="13"/>
      <c r="N45" s="60" t="s">
        <v>30</v>
      </c>
      <c r="O45" s="53">
        <v>1.2</v>
      </c>
      <c r="P45" s="53">
        <v>1.2</v>
      </c>
      <c r="Q45" s="53">
        <v>1.3</v>
      </c>
      <c r="R45" s="53">
        <v>1.4</v>
      </c>
      <c r="S45" s="53">
        <v>1.7</v>
      </c>
      <c r="T45" s="53">
        <v>1.8</v>
      </c>
      <c r="U45" s="53">
        <v>1.8</v>
      </c>
    </row>
    <row r="46" spans="13:21" ht="14.25" customHeight="1">
      <c r="M46" s="13">
        <v>1</v>
      </c>
      <c r="N46" s="60" t="s">
        <v>31</v>
      </c>
      <c r="O46" s="53">
        <v>1.1</v>
      </c>
      <c r="P46" s="53">
        <v>1.1</v>
      </c>
      <c r="Q46" s="53">
        <v>1.2</v>
      </c>
      <c r="R46" s="53">
        <v>1.3</v>
      </c>
      <c r="S46" s="53">
        <v>1.5</v>
      </c>
      <c r="T46" s="53">
        <v>1.7</v>
      </c>
      <c r="U46" s="53">
        <v>1.7</v>
      </c>
    </row>
    <row r="47" spans="3:21" ht="14.25" customHeight="1">
      <c r="C47" s="9"/>
      <c r="M47" s="13">
        <v>2</v>
      </c>
      <c r="N47" s="60" t="s">
        <v>32</v>
      </c>
      <c r="O47" s="53">
        <v>1</v>
      </c>
      <c r="P47" s="53">
        <v>1</v>
      </c>
      <c r="Q47" s="53">
        <v>1.1</v>
      </c>
      <c r="R47" s="53">
        <v>1.2</v>
      </c>
      <c r="S47" s="53">
        <v>1.4</v>
      </c>
      <c r="T47" s="53">
        <v>1.5</v>
      </c>
      <c r="U47" s="53">
        <v>1.6</v>
      </c>
    </row>
    <row r="48" spans="13:21" ht="14.25" customHeight="1" thickBot="1">
      <c r="M48" s="13">
        <v>3</v>
      </c>
      <c r="N48" s="13"/>
      <c r="O48" s="13"/>
      <c r="P48" s="13"/>
      <c r="Q48" s="13"/>
      <c r="R48" s="13"/>
      <c r="S48" s="13"/>
      <c r="T48" s="13"/>
      <c r="U48" s="13"/>
    </row>
    <row r="49" spans="4:21" ht="14.25" customHeight="1" thickBot="1">
      <c r="D49" s="14"/>
      <c r="E49" s="14"/>
      <c r="F49" s="14"/>
      <c r="G49" s="14"/>
      <c r="H49" s="14"/>
      <c r="I49" s="14"/>
      <c r="M49" s="13">
        <v>4</v>
      </c>
      <c r="N49" s="54" t="s">
        <v>18</v>
      </c>
      <c r="O49" s="20" t="e">
        <f>INDEX(O44:U47,P39,O68)</f>
        <v>#VALUE!</v>
      </c>
      <c r="P49" s="13"/>
      <c r="Q49" s="13"/>
      <c r="R49" s="13"/>
      <c r="S49" s="13"/>
      <c r="T49" s="13"/>
      <c r="U49" s="13"/>
    </row>
    <row r="50" spans="4:21" ht="14.25" customHeight="1">
      <c r="D50" s="13"/>
      <c r="E50" s="13"/>
      <c r="F50" s="13"/>
      <c r="G50" s="13"/>
      <c r="H50" s="13"/>
      <c r="I50" s="13"/>
      <c r="M50" s="13"/>
      <c r="N50" s="15"/>
      <c r="O50" s="87"/>
      <c r="P50" s="13"/>
      <c r="Q50" s="13"/>
      <c r="R50" s="13"/>
      <c r="S50" s="13"/>
      <c r="T50" s="9"/>
      <c r="U50" s="9"/>
    </row>
    <row r="51" spans="13:17" ht="14.25" customHeight="1">
      <c r="M51" s="13"/>
      <c r="N51" s="161" t="s">
        <v>90</v>
      </c>
      <c r="O51" s="161"/>
      <c r="P51" s="89" t="s">
        <v>91</v>
      </c>
      <c r="Q51" s="89"/>
    </row>
    <row r="52" spans="13:17" ht="14.25" customHeight="1">
      <c r="M52" s="13"/>
      <c r="N52" s="146" t="s">
        <v>63</v>
      </c>
      <c r="O52" s="146"/>
      <c r="P52" s="146" t="s">
        <v>92</v>
      </c>
      <c r="Q52" s="146"/>
    </row>
    <row r="53" spans="14:17" ht="14.25" customHeight="1">
      <c r="N53" s="146" t="s">
        <v>64</v>
      </c>
      <c r="O53" s="146"/>
      <c r="P53" s="146" t="s">
        <v>93</v>
      </c>
      <c r="Q53" s="146"/>
    </row>
    <row r="54" spans="13:17" ht="14.25" customHeight="1">
      <c r="M54" s="13"/>
      <c r="N54" s="146" t="s">
        <v>65</v>
      </c>
      <c r="O54" s="146"/>
      <c r="P54" s="146" t="s">
        <v>94</v>
      </c>
      <c r="Q54" s="146"/>
    </row>
    <row r="55" spans="13:17" ht="14.25" customHeight="1">
      <c r="M55" s="13"/>
      <c r="N55" s="146" t="s">
        <v>66</v>
      </c>
      <c r="O55" s="146"/>
      <c r="P55" s="146" t="s">
        <v>93</v>
      </c>
      <c r="Q55" s="146"/>
    </row>
    <row r="56" spans="14:17" ht="14.25" customHeight="1">
      <c r="N56" s="146" t="s">
        <v>72</v>
      </c>
      <c r="O56" s="146"/>
      <c r="P56" s="146" t="s">
        <v>95</v>
      </c>
      <c r="Q56" s="146"/>
    </row>
    <row r="57" spans="14:17" ht="14.25" customHeight="1">
      <c r="N57" s="146" t="s">
        <v>67</v>
      </c>
      <c r="O57" s="146"/>
      <c r="P57" s="146" t="s">
        <v>93</v>
      </c>
      <c r="Q57" s="146"/>
    </row>
    <row r="58" spans="14:17" ht="14.25" customHeight="1">
      <c r="N58" s="146" t="s">
        <v>68</v>
      </c>
      <c r="O58" s="146"/>
      <c r="P58" s="146" t="s">
        <v>96</v>
      </c>
      <c r="Q58" s="146"/>
    </row>
    <row r="59" spans="14:17" ht="14.25" customHeight="1">
      <c r="N59" s="146" t="s">
        <v>11</v>
      </c>
      <c r="O59" s="146"/>
      <c r="P59" s="146" t="s">
        <v>97</v>
      </c>
      <c r="Q59" s="146"/>
    </row>
    <row r="60" spans="14:17" ht="14.25" customHeight="1">
      <c r="N60" s="160" t="s">
        <v>69</v>
      </c>
      <c r="O60" s="160"/>
      <c r="P60" s="146" t="s">
        <v>114</v>
      </c>
      <c r="Q60" s="146"/>
    </row>
    <row r="61" spans="14:17" ht="14.25" customHeight="1">
      <c r="N61" s="160" t="s">
        <v>70</v>
      </c>
      <c r="O61" s="160"/>
      <c r="P61" s="146" t="s">
        <v>115</v>
      </c>
      <c r="Q61" s="146"/>
    </row>
    <row r="62" spans="14:17" ht="14.25" customHeight="1">
      <c r="N62"/>
      <c r="O62"/>
      <c r="P62"/>
      <c r="Q62"/>
    </row>
    <row r="63" spans="14:17" ht="14.25" customHeight="1">
      <c r="N63"/>
      <c r="O63"/>
      <c r="P63"/>
      <c r="Q63"/>
    </row>
    <row r="64" spans="14:21" ht="14.25" customHeight="1" thickBot="1">
      <c r="N64" s="13"/>
      <c r="O64" s="88"/>
      <c r="P64" s="13"/>
      <c r="Q64" s="13"/>
      <c r="R64" s="13"/>
      <c r="S64" s="13"/>
      <c r="T64" s="9"/>
      <c r="U64" s="9"/>
    </row>
    <row r="65" spans="14:22" ht="14.25" customHeight="1" thickBot="1">
      <c r="N65" s="13" t="s">
        <v>52</v>
      </c>
      <c r="O65" s="63" t="e">
        <f>INDEX(O5:U28,P68,O68)</f>
        <v>#VALUE!</v>
      </c>
      <c r="P65" s="13"/>
      <c r="Q65" s="13" t="s">
        <v>62</v>
      </c>
      <c r="R65" s="64" t="e">
        <f>INDEX(O5:U28,Q68,O68)</f>
        <v>#VALUE!</v>
      </c>
      <c r="S65" s="13"/>
      <c r="T65" s="16" t="s">
        <v>71</v>
      </c>
      <c r="U65" s="62" t="str">
        <f>IF(B39="居宅介護（身体介護）",402,IF(B39="居宅介護（家事援助）",195,IF(B39="居宅介護（通院介助・身有）",402,IF(B39="居宅介護（通院介助・身無）",195,IF(B39="重訪（区分4･5）",181,IF(B39="重訪（区分6）",195,IF(B39="重訪（重度障害者等包括支援対象者）",208,"0")))))))</f>
        <v>0</v>
      </c>
      <c r="V65" s="99" t="str">
        <f>IF(B39="行動援護",398,IF(B39="重度障害者等包括支援対象者（1日12時間未満）",198.25,IF(B39="重度障害者等包括支援対象者（1日12時間以上）",193.25,"0")))</f>
        <v>0</v>
      </c>
    </row>
    <row r="66" spans="13:21" ht="14.25" customHeight="1" thickBot="1">
      <c r="M66" s="13"/>
      <c r="N66" s="13"/>
      <c r="O66" s="20" t="e">
        <f>INDEX(O5:U28,P69,O68)</f>
        <v>#VALUE!</v>
      </c>
      <c r="P66" s="13"/>
      <c r="Q66" s="13"/>
      <c r="R66" s="20" t="e">
        <f>INDEX(O5:U28,Q69,O68)</f>
        <v>#VALUE!</v>
      </c>
      <c r="S66" s="13"/>
      <c r="T66" s="9"/>
      <c r="U66" s="99" t="str">
        <f>IF(B40="居宅介護（身体介護）",402,IF(B40="居宅介護（家事援助）",195,IF(B40="居宅介護（通院介助・身有）",402,IF(B40="居宅介護（通院介助・身無）",195,"0"))))</f>
        <v>0</v>
      </c>
    </row>
    <row r="67" spans="13:21" ht="14.25" customHeight="1" thickBot="1">
      <c r="M67" s="13"/>
      <c r="N67" s="13"/>
      <c r="O67" s="13"/>
      <c r="P67" s="13"/>
      <c r="Q67" s="13"/>
      <c r="R67" s="13"/>
      <c r="S67" s="13"/>
      <c r="T67" s="9"/>
      <c r="U67" s="100" t="str">
        <f>IF(B41="居宅介護（身体介護）",402,IF(B41="居宅介護（家事援助）",195,IF(B41="居宅介護（通院介助・身有）",402,IF(B41="居宅介護（通院介助・身無）",195,"0"))))</f>
        <v>0</v>
      </c>
    </row>
    <row r="68" spans="13:21" ht="14.25" customHeight="1" thickBot="1">
      <c r="M68" s="13"/>
      <c r="N68" s="8" t="s">
        <v>73</v>
      </c>
      <c r="O68" s="66">
        <f>IF(C6=1,1,IF(C6=2,2,IF(C6=3,3,IF(C6=4,4,IF(C6=5,5,IF(C6=6,6,IF(C6="6(15%加算)",7,"")))))))</f>
      </c>
      <c r="P68" s="98">
        <f>IF(G6="居宅介護",1,IF(G6="居宅介護（日中活動系併用者）",3,IF(G6="居宅介護（介護保険対象者）",5,IF(G6="重度訪問介護",7,IF(G6="重度訪問介護（日中活動系併用者）",9,IF(G6="重度訪問介護（介護保険対象者）",11,""))))))</f>
      </c>
      <c r="Q68" s="98">
        <f>IF(G6="居宅介護",2,IF(G6="居宅介護（日中活動系併用者）",4,IF(G6="居宅介護（介護保険対象者）",6,IF(G6="重度訪問介護",8,IF(G6="重度訪問介護（日中活動系併用者）",10,IF(G6="重度訪問介護（介護保険対象者）",12,""))))))</f>
      </c>
      <c r="R68" s="97" t="e">
        <f>PRODUCT(R65,O49)</f>
        <v>#VALUE!</v>
      </c>
      <c r="S68" s="98" t="e">
        <f>PRODUCT(O65,O49)</f>
        <v>#VALUE!</v>
      </c>
      <c r="T68" s="9"/>
      <c r="U68" s="9"/>
    </row>
    <row r="69" spans="13:21" ht="14.25" customHeight="1" thickBot="1">
      <c r="M69" s="13"/>
      <c r="P69" s="86">
        <f>IF(G6="行動援護",13,IF(G6="行動援護（日中活動系併用者）",15,IF(G6="行動援護（介護保険対象者）",17,IF(G6="重度障害者包括支援",19,IF(G6="重度障害者包括支援（介護保険対象者）",21,"")))))</f>
      </c>
      <c r="Q69" s="86">
        <f>IF(G6="行動援護",14,IF(G6="行動援護（日中活動系併用者）",16,IF(G6="行動援護（介護保険対象者）",18,IF(G6="重度障害者包括支援",20,IF(G6="重度障害者包括支援（介護保険対象者）",22,"")))))</f>
      </c>
      <c r="R69" s="85" t="e">
        <f>PRODUCT(R66,O49)</f>
        <v>#VALUE!</v>
      </c>
      <c r="S69" s="20" t="e">
        <f>PRODUCT(O66,O49)</f>
        <v>#VALUE!</v>
      </c>
      <c r="T69" s="9"/>
      <c r="U69" s="9"/>
    </row>
    <row r="70" spans="13:21" ht="14.25" customHeight="1" thickBot="1">
      <c r="M70" s="13"/>
      <c r="N70" s="54" t="s">
        <v>74</v>
      </c>
      <c r="O70" s="20">
        <f>PRODUCT(I14:I20,I24:I30)</f>
        <v>0</v>
      </c>
      <c r="P70" s="13"/>
      <c r="Q70" s="13"/>
      <c r="R70" s="13"/>
      <c r="S70" s="13"/>
      <c r="T70" s="9"/>
      <c r="U70" s="9"/>
    </row>
    <row r="71" ht="14.25" customHeight="1">
      <c r="M71" s="13"/>
    </row>
    <row r="72" spans="13:21" ht="14.25" customHeight="1">
      <c r="M72" s="13"/>
      <c r="N72" s="13"/>
      <c r="O72" s="13"/>
      <c r="P72" s="13"/>
      <c r="Q72" s="13"/>
      <c r="R72" s="13"/>
      <c r="S72" s="13"/>
      <c r="T72" s="9"/>
      <c r="U72" s="9"/>
    </row>
    <row r="73" spans="13:21" ht="14.25" customHeight="1">
      <c r="M73" s="13"/>
      <c r="N73" s="13"/>
      <c r="O73" s="13"/>
      <c r="P73" s="13"/>
      <c r="Q73" s="13"/>
      <c r="R73" s="13"/>
      <c r="S73" s="13"/>
      <c r="T73" s="9"/>
      <c r="U73" s="9"/>
    </row>
    <row r="74" spans="13:21" ht="14.25" customHeight="1">
      <c r="M74" s="13"/>
      <c r="N74" s="13"/>
      <c r="O74" s="13"/>
      <c r="Q74" s="13"/>
      <c r="R74" s="13"/>
      <c r="S74" s="13"/>
      <c r="T74" s="9"/>
      <c r="U74" s="9"/>
    </row>
    <row r="75" spans="13:21" ht="14.25" customHeight="1">
      <c r="M75" s="13"/>
      <c r="N75" s="13"/>
      <c r="O75" s="13"/>
      <c r="Q75" s="13"/>
      <c r="R75" s="13"/>
      <c r="S75" s="13"/>
      <c r="T75" s="9"/>
      <c r="U75" s="9"/>
    </row>
    <row r="76" spans="13:21" ht="14.25" customHeight="1">
      <c r="M76" s="13"/>
      <c r="N76" s="13"/>
      <c r="O76" s="13"/>
      <c r="Q76" s="13"/>
      <c r="R76" s="13"/>
      <c r="S76" s="13"/>
      <c r="T76" s="9"/>
      <c r="U76" s="9"/>
    </row>
    <row r="77" spans="13:21" ht="13.5">
      <c r="M77" s="13"/>
      <c r="N77" s="13"/>
      <c r="O77" s="13"/>
      <c r="Q77" s="13"/>
      <c r="R77" s="13"/>
      <c r="S77" s="13"/>
      <c r="T77" s="9"/>
      <c r="U77" s="9"/>
    </row>
    <row r="78" spans="13:21" ht="18.75" customHeight="1">
      <c r="M78" s="13"/>
      <c r="N78" s="13"/>
      <c r="O78" s="13"/>
      <c r="Q78" s="13"/>
      <c r="R78" s="13"/>
      <c r="S78" s="13"/>
      <c r="U78" s="9"/>
    </row>
    <row r="79" spans="13:21" ht="13.5" customHeight="1">
      <c r="M79" s="13"/>
      <c r="N79" s="13"/>
      <c r="O79" s="13"/>
      <c r="Q79" s="13"/>
      <c r="R79" s="13"/>
      <c r="S79" s="13"/>
      <c r="U79" s="9"/>
    </row>
    <row r="80" spans="13:21" ht="13.5">
      <c r="M80" s="13"/>
      <c r="N80" s="13"/>
      <c r="O80" s="13"/>
      <c r="Q80" s="13"/>
      <c r="R80" s="13"/>
      <c r="S80" s="13"/>
      <c r="T80" s="9"/>
      <c r="U80" s="9"/>
    </row>
    <row r="81" spans="13:21" ht="13.5">
      <c r="M81" s="13"/>
      <c r="N81" s="13"/>
      <c r="O81" s="13"/>
      <c r="Q81" s="13"/>
      <c r="R81" s="13"/>
      <c r="S81" s="13"/>
      <c r="U81" s="9"/>
    </row>
    <row r="82" spans="13:21" ht="16.5" customHeight="1">
      <c r="M82" s="13"/>
      <c r="N82" s="13"/>
      <c r="O82" s="13"/>
      <c r="Q82" s="13"/>
      <c r="R82" s="13"/>
      <c r="S82" s="13"/>
      <c r="T82" s="10"/>
      <c r="U82" s="10"/>
    </row>
    <row r="83" spans="14:21" ht="16.5" customHeight="1">
      <c r="N83" s="13"/>
      <c r="O83" s="13"/>
      <c r="Q83" s="13"/>
      <c r="R83" s="13"/>
      <c r="S83" s="13"/>
      <c r="U83" s="9"/>
    </row>
    <row r="84" spans="14:22" ht="12.75" customHeight="1">
      <c r="N84" s="13"/>
      <c r="O84" s="13"/>
      <c r="Q84" s="13"/>
      <c r="R84" s="13"/>
      <c r="S84" s="13"/>
      <c r="U84" s="9"/>
      <c r="V84" s="13"/>
    </row>
    <row r="85" spans="14:21" ht="12.75" customHeight="1">
      <c r="N85" s="13"/>
      <c r="O85" s="13"/>
      <c r="Q85" s="13"/>
      <c r="R85" s="13"/>
      <c r="S85" s="13"/>
      <c r="U85" s="9"/>
    </row>
    <row r="86" spans="19:21" ht="13.5" customHeight="1">
      <c r="S86" s="13"/>
      <c r="T86" s="9"/>
      <c r="U86" s="9"/>
    </row>
    <row r="87" spans="20:21" ht="13.5">
      <c r="T87" s="9"/>
      <c r="U87" s="9"/>
    </row>
    <row r="88" spans="20:21" ht="13.5">
      <c r="T88" s="9"/>
      <c r="U88" s="9"/>
    </row>
    <row r="91" ht="17.25" customHeight="1"/>
  </sheetData>
  <sheetProtection sheet="1" selectLockedCells="1"/>
  <mergeCells count="60">
    <mergeCell ref="G6:I6"/>
    <mergeCell ref="I20:I21"/>
    <mergeCell ref="B17:D18"/>
    <mergeCell ref="B19:D19"/>
    <mergeCell ref="B16:D16"/>
    <mergeCell ref="B15:D15"/>
    <mergeCell ref="B14:D14"/>
    <mergeCell ref="E13:H13"/>
    <mergeCell ref="E14:H14"/>
    <mergeCell ref="E15:H15"/>
    <mergeCell ref="N60:O60"/>
    <mergeCell ref="N51:O51"/>
    <mergeCell ref="N52:O52"/>
    <mergeCell ref="N53:O53"/>
    <mergeCell ref="B26:B28"/>
    <mergeCell ref="C26:H28"/>
    <mergeCell ref="I26:I28"/>
    <mergeCell ref="B29:B30"/>
    <mergeCell ref="C29:H30"/>
    <mergeCell ref="I29:I30"/>
    <mergeCell ref="P57:Q57"/>
    <mergeCell ref="P58:Q58"/>
    <mergeCell ref="P59:Q59"/>
    <mergeCell ref="P60:Q60"/>
    <mergeCell ref="P61:Q61"/>
    <mergeCell ref="B39:C39"/>
    <mergeCell ref="B40:C40"/>
    <mergeCell ref="N61:O61"/>
    <mergeCell ref="N58:O58"/>
    <mergeCell ref="N59:O59"/>
    <mergeCell ref="C25:H25"/>
    <mergeCell ref="P33:U33"/>
    <mergeCell ref="P34:U34"/>
    <mergeCell ref="P55:Q55"/>
    <mergeCell ref="P56:Q56"/>
    <mergeCell ref="P37:U37"/>
    <mergeCell ref="N54:O54"/>
    <mergeCell ref="N55:O55"/>
    <mergeCell ref="B41:C41"/>
    <mergeCell ref="H39:I39"/>
    <mergeCell ref="N56:O56"/>
    <mergeCell ref="N57:O57"/>
    <mergeCell ref="E19:H19"/>
    <mergeCell ref="P52:Q52"/>
    <mergeCell ref="P53:Q53"/>
    <mergeCell ref="P54:Q54"/>
    <mergeCell ref="P35:U35"/>
    <mergeCell ref="P36:U36"/>
    <mergeCell ref="B23:H23"/>
    <mergeCell ref="C24:H24"/>
    <mergeCell ref="A4:K4"/>
    <mergeCell ref="A37:K37"/>
    <mergeCell ref="I17:I18"/>
    <mergeCell ref="B20:D21"/>
    <mergeCell ref="E20:H21"/>
    <mergeCell ref="I1:J1"/>
    <mergeCell ref="A10:K10"/>
    <mergeCell ref="B13:D13"/>
    <mergeCell ref="E17:H18"/>
    <mergeCell ref="E16:H16"/>
  </mergeCells>
  <conditionalFormatting sqref="B44">
    <cfRule type="containsText" priority="9" dxfId="11" operator="containsText" stopIfTrue="1" text="#VALUE!">
      <formula>NOT(ISERROR(SEARCH("#VALUE!",B44)))</formula>
    </cfRule>
    <cfRule type="cellIs" priority="15" dxfId="11" operator="lessThan">
      <formula>0</formula>
    </cfRule>
  </conditionalFormatting>
  <conditionalFormatting sqref="J39:K39">
    <cfRule type="cellIs" priority="13" dxfId="12" operator="lessThan" stopIfTrue="1">
      <formula>195</formula>
    </cfRule>
    <cfRule type="cellIs" priority="14" dxfId="2" operator="lessThan" stopIfTrue="1">
      <formula>195</formula>
    </cfRule>
  </conditionalFormatting>
  <conditionalFormatting sqref="C33:C34 B34">
    <cfRule type="containsText" priority="11" dxfId="13" operator="containsText" stopIfTrue="1" text="#VALUE!">
      <formula>NOT(ISERROR(SEARCH("#VALUE!",B33)))</formula>
    </cfRule>
  </conditionalFormatting>
  <conditionalFormatting sqref="J40:K42">
    <cfRule type="cellIs" priority="10" dxfId="14" operator="lessThan" stopIfTrue="1">
      <formula>195</formula>
    </cfRule>
  </conditionalFormatting>
  <conditionalFormatting sqref="B47">
    <cfRule type="containsText" priority="7" dxfId="11" operator="containsText" stopIfTrue="1" text="#VALUE!">
      <formula>NOT(ISERROR(SEARCH("#VALUE!",B47)))</formula>
    </cfRule>
    <cfRule type="containsText" priority="8" dxfId="11" operator="containsText" stopIfTrue="1" text="#VALUE!">
      <formula>NOT(ISERROR(SEARCH("#VALUE!",B47)))</formula>
    </cfRule>
  </conditionalFormatting>
  <conditionalFormatting sqref="J40:K41 F42">
    <cfRule type="cellIs" priority="4" dxfId="14" operator="equal" stopIfTrue="1">
      <formula>0</formula>
    </cfRule>
  </conditionalFormatting>
  <conditionalFormatting sqref="C44">
    <cfRule type="cellIs" priority="2" dxfId="11" operator="lessThan" stopIfTrue="1">
      <formula>0</formula>
    </cfRule>
  </conditionalFormatting>
  <conditionalFormatting sqref="C34">
    <cfRule type="cellIs" priority="1" dxfId="13" operator="equal" stopIfTrue="1">
      <formula>0</formula>
    </cfRule>
  </conditionalFormatting>
  <dataValidations count="10">
    <dataValidation type="list" allowBlank="1" showInputMessage="1" showErrorMessage="1" sqref="G6:I6">
      <formula1>利用サービス</formula1>
    </dataValidation>
    <dataValidation type="list" allowBlank="1" showInputMessage="1" showErrorMessage="1" sqref="B24:B26 B29">
      <formula1>チェック</formula1>
    </dataValidation>
    <dataValidation type="list" allowBlank="1" showInputMessage="1" showErrorMessage="1" sqref="E20 E14:E15">
      <formula1>有無</formula1>
    </dataValidation>
    <dataValidation type="list" allowBlank="1" showInputMessage="1" showErrorMessage="1" sqref="E17">
      <formula1>在宅時間</formula1>
    </dataValidation>
    <dataValidation type="list" allowBlank="1" showInputMessage="1" showErrorMessage="1" sqref="E16">
      <formula1>年齢</formula1>
    </dataValidation>
    <dataValidation type="list" allowBlank="1" showInputMessage="1" showErrorMessage="1" sqref="E19">
      <formula1>健康状態</formula1>
    </dataValidation>
    <dataValidation type="list" allowBlank="1" showInputMessage="1" showErrorMessage="1" sqref="C6">
      <formula1>区分</formula1>
    </dataValidation>
    <dataValidation type="list" allowBlank="1" showInputMessage="1" showErrorMessage="1" sqref="B39:C39">
      <formula1>サービス２</formula1>
    </dataValidation>
    <dataValidation type="list" allowBlank="1" showInputMessage="1" showErrorMessage="1" sqref="B42:D42">
      <formula1>居宅さーびす</formula1>
    </dataValidation>
    <dataValidation type="list" allowBlank="1" showInputMessage="1" showErrorMessage="1" sqref="B40:B41 D40">
      <formula1>居宅サービス</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G43"/>
  <sheetViews>
    <sheetView zoomScalePageLayoutView="0" workbookViewId="0" topLeftCell="G1">
      <selection activeCell="I36" sqref="I36"/>
    </sheetView>
  </sheetViews>
  <sheetFormatPr defaultColWidth="9.140625" defaultRowHeight="15"/>
  <cols>
    <col min="1" max="2" width="9.00390625" style="0" hidden="1" customWidth="1"/>
    <col min="3" max="3" width="25.8515625" style="0" hidden="1" customWidth="1"/>
    <col min="4" max="4" width="21.28125" style="0" hidden="1" customWidth="1"/>
    <col min="5" max="5" width="13.00390625" style="0" hidden="1" customWidth="1"/>
    <col min="6" max="6" width="9.00390625" style="0" hidden="1" customWidth="1"/>
  </cols>
  <sheetData>
    <row r="1" spans="2:7" ht="13.5">
      <c r="B1" s="1" t="s">
        <v>35</v>
      </c>
      <c r="C1" s="1" t="s">
        <v>36</v>
      </c>
      <c r="D1" s="1" t="s">
        <v>40</v>
      </c>
      <c r="E1" s="1" t="s">
        <v>44</v>
      </c>
      <c r="F1" s="1" t="s">
        <v>48</v>
      </c>
      <c r="G1" s="1"/>
    </row>
    <row r="2" spans="1:7" ht="13.5">
      <c r="A2" s="1"/>
      <c r="B2" s="1"/>
      <c r="C2" s="1"/>
      <c r="D2" s="1"/>
      <c r="E2" s="1"/>
      <c r="F2" s="1" t="s">
        <v>50</v>
      </c>
      <c r="G2" s="1"/>
    </row>
    <row r="3" spans="1:7" ht="13.5">
      <c r="A3" s="1">
        <v>1</v>
      </c>
      <c r="B3" s="1" t="s">
        <v>33</v>
      </c>
      <c r="C3" s="1" t="s">
        <v>37</v>
      </c>
      <c r="D3" s="1" t="s">
        <v>41</v>
      </c>
      <c r="E3" s="1" t="s">
        <v>45</v>
      </c>
      <c r="F3" s="1" t="s">
        <v>51</v>
      </c>
      <c r="G3" s="1"/>
    </row>
    <row r="4" spans="1:7" ht="13.5">
      <c r="A4" s="1">
        <v>2</v>
      </c>
      <c r="B4" s="1" t="s">
        <v>34</v>
      </c>
      <c r="C4" s="1" t="s">
        <v>38</v>
      </c>
      <c r="D4" s="1" t="s">
        <v>42</v>
      </c>
      <c r="E4" s="1" t="s">
        <v>46</v>
      </c>
      <c r="G4" s="1"/>
    </row>
    <row r="5" spans="1:7" ht="13.5">
      <c r="A5" s="1">
        <v>3</v>
      </c>
      <c r="B5" s="1"/>
      <c r="C5" s="1" t="s">
        <v>39</v>
      </c>
      <c r="D5" s="1" t="s">
        <v>43</v>
      </c>
      <c r="E5" s="1" t="s">
        <v>47</v>
      </c>
      <c r="F5" s="1"/>
      <c r="G5" s="1"/>
    </row>
    <row r="6" spans="1:7" ht="13.5">
      <c r="A6" s="1">
        <v>4</v>
      </c>
      <c r="B6" s="1"/>
      <c r="F6" s="1"/>
      <c r="G6" s="1"/>
    </row>
    <row r="7" spans="1:7" ht="13.5">
      <c r="A7" s="1">
        <v>5</v>
      </c>
      <c r="B7" s="1"/>
      <c r="C7" s="1"/>
      <c r="D7" s="1"/>
      <c r="E7" s="1"/>
      <c r="F7" s="1"/>
      <c r="G7" s="1"/>
    </row>
    <row r="8" spans="1:7" ht="13.5">
      <c r="A8" s="1">
        <v>6</v>
      </c>
      <c r="B8" s="1"/>
      <c r="C8" s="1"/>
      <c r="D8" s="1"/>
      <c r="E8" s="1"/>
      <c r="F8" s="1"/>
      <c r="G8" s="1"/>
    </row>
    <row r="9" spans="1:7" ht="13.5">
      <c r="A9" s="1" t="s">
        <v>53</v>
      </c>
      <c r="B9" s="1"/>
      <c r="C9" s="1"/>
      <c r="D9" s="1"/>
      <c r="E9" s="1"/>
      <c r="F9" s="1"/>
      <c r="G9" s="1"/>
    </row>
    <row r="10" spans="1:7" ht="13.5">
      <c r="A10" s="1"/>
      <c r="B10" s="1"/>
      <c r="C10" s="1"/>
      <c r="D10" s="1"/>
      <c r="E10" s="1"/>
      <c r="F10" s="1"/>
      <c r="G10" s="1"/>
    </row>
    <row r="11" spans="1:7" ht="13.5">
      <c r="A11" s="1"/>
      <c r="B11" s="1"/>
      <c r="C11" s="1"/>
      <c r="D11" s="11"/>
      <c r="E11" s="1"/>
      <c r="F11" s="1"/>
      <c r="G11" s="1"/>
    </row>
    <row r="12" spans="1:7" ht="13.5">
      <c r="A12" s="1"/>
      <c r="B12" s="1"/>
      <c r="C12" s="1"/>
      <c r="D12" s="12"/>
      <c r="E12" s="1"/>
      <c r="F12" s="1"/>
      <c r="G12" s="1"/>
    </row>
    <row r="13" spans="1:7" ht="13.5">
      <c r="A13" s="1"/>
      <c r="B13" s="1"/>
      <c r="C13" s="1"/>
      <c r="D13" s="12" t="s">
        <v>9</v>
      </c>
      <c r="E13" s="1"/>
      <c r="F13" s="1"/>
      <c r="G13" s="1"/>
    </row>
    <row r="14" spans="1:7" ht="24">
      <c r="A14" s="1"/>
      <c r="B14" s="1"/>
      <c r="C14" s="1"/>
      <c r="D14" s="6" t="s">
        <v>61</v>
      </c>
      <c r="E14" s="1"/>
      <c r="F14" s="1"/>
      <c r="G14" s="1"/>
    </row>
    <row r="15" spans="1:7" ht="13.5">
      <c r="A15" s="1"/>
      <c r="B15" s="1"/>
      <c r="C15" s="1"/>
      <c r="D15" s="7" t="s">
        <v>117</v>
      </c>
      <c r="E15" s="1"/>
      <c r="F15" s="1"/>
      <c r="G15" s="1"/>
    </row>
    <row r="16" spans="1:7" ht="13.5">
      <c r="A16" s="1"/>
      <c r="B16" s="1"/>
      <c r="C16" s="1"/>
      <c r="D16" s="12" t="s">
        <v>10</v>
      </c>
      <c r="E16" s="1"/>
      <c r="F16" s="1"/>
      <c r="G16" s="1"/>
    </row>
    <row r="17" spans="1:7" ht="24">
      <c r="A17" s="1"/>
      <c r="B17" s="1"/>
      <c r="C17" s="1"/>
      <c r="D17" s="6" t="s">
        <v>56</v>
      </c>
      <c r="E17" s="1"/>
      <c r="F17" s="1"/>
      <c r="G17" s="1"/>
    </row>
    <row r="18" spans="1:7" ht="24">
      <c r="A18" s="1"/>
      <c r="B18" s="1"/>
      <c r="C18" s="1"/>
      <c r="D18" s="6" t="s">
        <v>57</v>
      </c>
      <c r="E18" s="1"/>
      <c r="F18" s="1"/>
      <c r="G18" s="1"/>
    </row>
    <row r="19" spans="1:7" ht="13.5">
      <c r="A19" s="1"/>
      <c r="B19" s="1"/>
      <c r="C19" s="1"/>
      <c r="D19" s="12" t="s">
        <v>11</v>
      </c>
      <c r="E19" s="1"/>
      <c r="F19" s="1"/>
      <c r="G19" s="1"/>
    </row>
    <row r="20" spans="1:7" ht="24">
      <c r="A20" s="1"/>
      <c r="B20" s="1"/>
      <c r="C20" s="1"/>
      <c r="D20" s="7" t="s">
        <v>58</v>
      </c>
      <c r="E20" s="1"/>
      <c r="F20" s="1"/>
      <c r="G20" s="1"/>
    </row>
    <row r="21" spans="1:7" ht="13.5">
      <c r="A21" s="1"/>
      <c r="B21" s="1"/>
      <c r="C21" s="1"/>
      <c r="D21" s="7" t="s">
        <v>59</v>
      </c>
      <c r="E21" s="1"/>
      <c r="F21" s="1"/>
      <c r="G21" s="1"/>
    </row>
    <row r="22" spans="1:7" ht="13.5">
      <c r="A22" s="1"/>
      <c r="B22" s="1"/>
      <c r="C22" s="1"/>
      <c r="D22" s="6" t="s">
        <v>55</v>
      </c>
      <c r="E22" s="1"/>
      <c r="F22" s="1"/>
      <c r="G22" s="1"/>
    </row>
    <row r="23" spans="1:7" ht="24">
      <c r="A23" s="1"/>
      <c r="B23" s="1"/>
      <c r="C23" s="1"/>
      <c r="D23" s="7" t="s">
        <v>60</v>
      </c>
      <c r="E23" s="1"/>
      <c r="F23" s="1"/>
      <c r="G23" s="1"/>
    </row>
    <row r="24" spans="1:7" ht="13.5">
      <c r="A24" s="1"/>
      <c r="B24" s="1"/>
      <c r="C24" s="1"/>
      <c r="D24" s="12"/>
      <c r="E24" s="1"/>
      <c r="F24" s="1"/>
      <c r="G24" s="1"/>
    </row>
    <row r="25" spans="1:7" ht="13.5">
      <c r="A25" s="1"/>
      <c r="B25" s="1"/>
      <c r="C25" s="1"/>
      <c r="D25" s="1"/>
      <c r="E25" s="1"/>
      <c r="F25" s="1"/>
      <c r="G25" s="1"/>
    </row>
    <row r="26" spans="1:7" ht="13.5">
      <c r="A26" s="1"/>
      <c r="B26" s="1"/>
      <c r="C26" s="1"/>
      <c r="D26" s="1"/>
      <c r="E26" s="1"/>
      <c r="F26" s="1"/>
      <c r="G26" s="1"/>
    </row>
    <row r="27" spans="1:7" ht="13.5">
      <c r="A27" s="1"/>
      <c r="B27" s="1"/>
      <c r="C27" s="1"/>
      <c r="D27" s="1"/>
      <c r="E27" s="1"/>
      <c r="F27" s="1"/>
      <c r="G27" s="1"/>
    </row>
    <row r="28" spans="1:7" ht="13.5">
      <c r="A28" s="1"/>
      <c r="B28" s="1"/>
      <c r="C28" s="1"/>
      <c r="D28" s="1"/>
      <c r="E28" s="1"/>
      <c r="F28" s="1"/>
      <c r="G28" s="1"/>
    </row>
    <row r="29" spans="1:7" ht="13.5">
      <c r="A29" s="1"/>
      <c r="B29" s="1"/>
      <c r="C29" s="1"/>
      <c r="D29" s="8"/>
      <c r="E29" s="1"/>
      <c r="F29" s="1"/>
      <c r="G29" s="1"/>
    </row>
    <row r="30" spans="1:7" ht="13.5">
      <c r="A30" s="1"/>
      <c r="B30" s="1"/>
      <c r="C30" s="8" t="s">
        <v>63</v>
      </c>
      <c r="D30" s="8" t="s">
        <v>63</v>
      </c>
      <c r="E30" s="1"/>
      <c r="F30" s="1"/>
      <c r="G30" s="1"/>
    </row>
    <row r="31" spans="1:7" ht="13.5">
      <c r="A31" s="1"/>
      <c r="B31" s="1"/>
      <c r="C31" s="8" t="s">
        <v>64</v>
      </c>
      <c r="D31" s="8" t="s">
        <v>64</v>
      </c>
      <c r="E31" s="1"/>
      <c r="F31" s="1"/>
      <c r="G31" s="1"/>
    </row>
    <row r="32" spans="1:7" ht="13.5">
      <c r="A32" s="1"/>
      <c r="B32" s="1"/>
      <c r="C32" s="8" t="s">
        <v>65</v>
      </c>
      <c r="D32" s="8" t="s">
        <v>65</v>
      </c>
      <c r="E32" s="1"/>
      <c r="F32" s="1"/>
      <c r="G32" s="1"/>
    </row>
    <row r="33" spans="1:7" ht="13.5">
      <c r="A33" s="1"/>
      <c r="B33" s="1"/>
      <c r="C33" s="8" t="s">
        <v>66</v>
      </c>
      <c r="D33" s="8" t="s">
        <v>66</v>
      </c>
      <c r="E33" s="1"/>
      <c r="F33" s="1"/>
      <c r="G33" s="1"/>
    </row>
    <row r="34" spans="1:7" ht="13.5">
      <c r="A34" s="1"/>
      <c r="B34" s="1"/>
      <c r="C34" s="1"/>
      <c r="D34" s="8" t="s">
        <v>72</v>
      </c>
      <c r="E34" s="1"/>
      <c r="F34" s="1"/>
      <c r="G34" s="1"/>
    </row>
    <row r="35" spans="1:7" ht="13.5">
      <c r="A35" s="1"/>
      <c r="B35" s="1"/>
      <c r="C35" s="1"/>
      <c r="D35" s="8" t="s">
        <v>67</v>
      </c>
      <c r="E35" s="1"/>
      <c r="F35" s="1"/>
      <c r="G35" s="1"/>
    </row>
    <row r="36" spans="1:7" ht="13.5">
      <c r="A36" s="1"/>
      <c r="B36" s="1"/>
      <c r="C36" s="1"/>
      <c r="D36" s="8" t="s">
        <v>68</v>
      </c>
      <c r="E36" s="1"/>
      <c r="F36" s="1"/>
      <c r="G36" s="1"/>
    </row>
    <row r="37" spans="1:7" ht="13.5">
      <c r="A37" s="1"/>
      <c r="B37" s="1"/>
      <c r="C37" s="1"/>
      <c r="D37" s="8" t="s">
        <v>11</v>
      </c>
      <c r="E37" s="1"/>
      <c r="F37" s="1"/>
      <c r="G37" s="1"/>
    </row>
    <row r="38" spans="1:7" ht="13.5">
      <c r="A38" s="1"/>
      <c r="B38" s="1"/>
      <c r="C38" s="1"/>
      <c r="D38" s="9" t="s">
        <v>121</v>
      </c>
      <c r="E38" s="1"/>
      <c r="F38" s="1"/>
      <c r="G38" s="1"/>
    </row>
    <row r="39" spans="1:7" ht="13.5">
      <c r="A39" s="1"/>
      <c r="B39" s="1"/>
      <c r="C39" s="1"/>
      <c r="D39" s="9" t="s">
        <v>122</v>
      </c>
      <c r="E39" s="1"/>
      <c r="F39" s="1"/>
      <c r="G39" s="1"/>
    </row>
    <row r="40" spans="1:7" ht="13.5">
      <c r="A40" s="1"/>
      <c r="B40" s="1"/>
      <c r="C40" s="1"/>
      <c r="D40" s="8"/>
      <c r="E40" s="1"/>
      <c r="F40" s="1"/>
      <c r="G40" s="1"/>
    </row>
    <row r="41" spans="1:7" ht="13.5">
      <c r="A41" s="1"/>
      <c r="B41" s="1"/>
      <c r="C41" s="1"/>
      <c r="D41" s="8"/>
      <c r="E41" s="1"/>
      <c r="F41" s="1"/>
      <c r="G41" s="1"/>
    </row>
    <row r="42" spans="1:7" ht="13.5">
      <c r="A42" s="2"/>
      <c r="B42" s="1"/>
      <c r="C42" s="1"/>
      <c r="E42" s="1"/>
      <c r="F42" s="1"/>
      <c r="G42" s="1"/>
    </row>
    <row r="43" ht="13.5">
      <c r="B43" s="1"/>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6">
      <selection activeCell="A6" sqref="A1:IV16384"/>
    </sheetView>
  </sheetViews>
  <sheetFormatPr defaultColWidth="9.140625" defaultRowHeight="43.5" customHeight="1"/>
  <sheetData/>
  <sheetProtection/>
  <printOptions/>
  <pageMargins left="0.7" right="0.7" top="0.75" bottom="0.75" header="0.3" footer="0.3"/>
  <pageSetup horizontalDpi="600" verticalDpi="600" orientation="portrait" paperSize="9" scale="96"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oone-1c47</dc:creator>
  <cp:keywords/>
  <dc:description/>
  <cp:lastModifiedBy>oone-1c47</cp:lastModifiedBy>
  <cp:lastPrinted>2013-05-28T10:30:07Z</cp:lastPrinted>
  <dcterms:created xsi:type="dcterms:W3CDTF">2013-03-15T00:45:18Z</dcterms:created>
  <dcterms:modified xsi:type="dcterms:W3CDTF">2013-05-30T23:57:15Z</dcterms:modified>
  <cp:category/>
  <cp:version/>
  <cp:contentType/>
  <cp:contentStatus/>
</cp:coreProperties>
</file>